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Crime Rates\2017 for Web Developer\"/>
    </mc:Choice>
  </mc:AlternateContent>
  <bookViews>
    <workbookView xWindow="0" yWindow="0" windowWidth="20760" windowHeight="111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4" i="1" l="1"/>
  <c r="R9" i="1"/>
  <c r="O9" i="1"/>
  <c r="H23" i="2"/>
  <c r="G23" i="2"/>
  <c r="C26" i="2"/>
  <c r="C27" i="2"/>
  <c r="F27" i="2"/>
  <c r="E26" i="2"/>
  <c r="F26" i="2"/>
  <c r="D27" i="2"/>
  <c r="E27" i="2"/>
  <c r="H7" i="2"/>
  <c r="G7" i="2"/>
  <c r="E10" i="2"/>
  <c r="F10" i="2"/>
  <c r="D11" i="2"/>
  <c r="E11" i="2"/>
  <c r="C11" i="2"/>
  <c r="F11" i="2"/>
  <c r="K7" i="1"/>
  <c r="J7" i="1"/>
</calcChain>
</file>

<file path=xl/sharedStrings.xml><?xml version="1.0" encoding="utf-8"?>
<sst xmlns="http://schemas.openxmlformats.org/spreadsheetml/2006/main" count="52" uniqueCount="33">
  <si>
    <t xml:space="preserve">Travis </t>
  </si>
  <si>
    <t>Texas</t>
  </si>
  <si>
    <t>USA</t>
  </si>
  <si>
    <t>Data Source</t>
  </si>
  <si>
    <t>Overall Crime Rate per 100,000</t>
  </si>
  <si>
    <t>Texas Department of Public Safety Crime Reports, Crime by Jurisdiction: www.txdps.state.tx.us/administration/crime_records/pages/crimestatistics.htm</t>
  </si>
  <si>
    <t>United States Crime Data: http://www.fbi.gov/about-us/cjis/ucr/ucr</t>
  </si>
  <si>
    <t>TX Urban Counties</t>
  </si>
  <si>
    <t>Bexar</t>
  </si>
  <si>
    <t>Dallas</t>
  </si>
  <si>
    <t xml:space="preserve">El Paso </t>
  </si>
  <si>
    <t xml:space="preserve">Harris </t>
  </si>
  <si>
    <t>Tarrant</t>
  </si>
  <si>
    <t>Crime</t>
  </si>
  <si>
    <t xml:space="preserve">Population </t>
  </si>
  <si>
    <t>Crimes</t>
  </si>
  <si>
    <t>Index</t>
  </si>
  <si>
    <t>United States</t>
  </si>
  <si>
    <t>Bexar County: None</t>
  </si>
  <si>
    <t>Dallas County: None</t>
  </si>
  <si>
    <t>El Paso County: None</t>
  </si>
  <si>
    <t>Tarrant County: None</t>
  </si>
  <si>
    <t xml:space="preserve">Total </t>
  </si>
  <si>
    <t xml:space="preserve">2015 Data Reporting Omissions </t>
  </si>
  <si>
    <t xml:space="preserve">Harris County: Shoreacres PD - Reported 0 Months (Population 1613); </t>
  </si>
  <si>
    <t xml:space="preserve">Travis County: DPS Austin - Reported 0 Months (Population 0); </t>
  </si>
  <si>
    <t>% change 2014 to 2015</t>
  </si>
  <si>
    <t>% change 2011 to 2015</t>
  </si>
  <si>
    <t>2016 target</t>
  </si>
  <si>
    <t>The crime count of incidents (including murder, rape, robberies, assault, burglary, larceny and auto theft) divided by population to produce a rate per 100,000 persons in the population</t>
  </si>
  <si>
    <t>Methodology for Calculating the Crime Rate can be Accessed Here:</t>
  </si>
  <si>
    <t>http://www.canatx.org/CAN-Research/Reports/2008/StatisticalOverviewTravisCounty.pdf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</si>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</sst>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10409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orbel"/>
      <family val="2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b/>
      <u/>
      <sz val="11"/>
      <color theme="1"/>
      <name val="Tw Cen MT"/>
      <family val="2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sz val="10"/>
      <color rgb="FF000000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" fontId="5" fillId="0" borderId="0" xfId="0" applyNumberFormat="1" applyFont="1"/>
    <xf numFmtId="1" fontId="0" fillId="0" borderId="0" xfId="0" applyNumberFormat="1"/>
    <xf numFmtId="0" fontId="3" fillId="0" borderId="0" xfId="0" applyFont="1"/>
    <xf numFmtId="3" fontId="0" fillId="0" borderId="0" xfId="0" applyNumberFormat="1"/>
    <xf numFmtId="4" fontId="0" fillId="0" borderId="0" xfId="0" applyNumberFormat="1"/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/>
    <xf numFmtId="43" fontId="1" fillId="0" borderId="0" xfId="1" applyFont="1"/>
    <xf numFmtId="0" fontId="8" fillId="0" borderId="0" xfId="0" applyFont="1" applyAlignment="1">
      <alignment wrapText="1"/>
    </xf>
    <xf numFmtId="9" fontId="8" fillId="0" borderId="0" xfId="2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Overall Crime Rate per 100,000 People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0507670996735"/>
          <c:y val="0.15300432133327591"/>
          <c:w val="0.63234283270281422"/>
          <c:h val="0.74672960321806359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Sheet1!$I$3:$M$3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Sheet1!$I$4:$M$4</c:f>
              <c:numCache>
                <c:formatCode>General</c:formatCode>
                <c:ptCount val="5"/>
                <c:pt idx="0" formatCode="0">
                  <c:v>4885.3991268593163</c:v>
                </c:pt>
                <c:pt idx="1">
                  <c:v>4806</c:v>
                </c:pt>
                <c:pt idx="2" formatCode="[$-1010409]General">
                  <c:v>4453</c:v>
                </c:pt>
                <c:pt idx="3" formatCode="[$-1010409]General">
                  <c:v>3988</c:v>
                </c:pt>
                <c:pt idx="4" formatCode="0">
                  <c:v>3676.6157090736847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Sheet1!$A$5:$B$5</c:f>
              <c:strCache>
                <c:ptCount val="2"/>
                <c:pt idx="1">
                  <c:v>TX Urban Counties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Sheet1!$I$3:$M$3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Sheet1!$I$5:$M$5</c:f>
              <c:numCache>
                <c:formatCode>0</c:formatCode>
                <c:ptCount val="5"/>
                <c:pt idx="0">
                  <c:v>4546.2585662996953</c:v>
                </c:pt>
                <c:pt idx="1">
                  <c:v>4625.3181628074462</c:v>
                </c:pt>
                <c:pt idx="2">
                  <c:v>4477.856735622302</c:v>
                </c:pt>
                <c:pt idx="3">
                  <c:v>4127.3937777591045</c:v>
                </c:pt>
                <c:pt idx="4">
                  <c:v>3909.8232560166866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rgbClr val="7B9B60"/>
              </a:solidFill>
              <a:round/>
            </a:ln>
            <a:effectLst/>
          </c:spPr>
          <c:marker>
            <c:symbol val="none"/>
          </c:marker>
          <c:cat>
            <c:numRef>
              <c:f>Sheet1!$I$3:$M$3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Sheet1!$I$6:$M$6</c:f>
              <c:numCache>
                <c:formatCode>0</c:formatCode>
                <c:ptCount val="5"/>
                <c:pt idx="0">
                  <c:v>3884.7</c:v>
                </c:pt>
                <c:pt idx="1">
                  <c:v>3811.8</c:v>
                </c:pt>
                <c:pt idx="2">
                  <c:v>3625.6</c:v>
                </c:pt>
                <c:pt idx="3">
                  <c:v>3392.2</c:v>
                </c:pt>
                <c:pt idx="4">
                  <c:v>3233.3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Sheet1!$I$3:$M$3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Sheet1!$I$7:$M$7</c:f>
              <c:numCache>
                <c:formatCode>0</c:formatCode>
                <c:ptCount val="5"/>
                <c:pt idx="0">
                  <c:v>3294.9304650929053</c:v>
                </c:pt>
                <c:pt idx="1">
                  <c:v>3246.0797229712948</c:v>
                </c:pt>
                <c:pt idx="2">
                  <c:v>3098.6284044778336</c:v>
                </c:pt>
                <c:pt idx="3">
                  <c:v>2961.5816311118419</c:v>
                </c:pt>
                <c:pt idx="4">
                  <c:v>2859.6131987541985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746216"/>
        <c:axId val="462746608"/>
      </c:lineChart>
      <c:catAx>
        <c:axId val="46274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62746608"/>
        <c:crosses val="autoZero"/>
        <c:auto val="1"/>
        <c:lblAlgn val="ctr"/>
        <c:lblOffset val="100"/>
        <c:noMultiLvlLbl val="0"/>
      </c:catAx>
      <c:valAx>
        <c:axId val="46274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62746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06566456318735"/>
          <c:y val="0.35212280657403583"/>
          <c:w val="0.22819556748231584"/>
          <c:h val="0.4902168293183796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65651</xdr:colOff>
      <xdr:row>9</xdr:row>
      <xdr:rowOff>127308</xdr:rowOff>
    </xdr:from>
    <xdr:to>
      <xdr:col>16</xdr:col>
      <xdr:colOff>479194</xdr:colOff>
      <xdr:row>22</xdr:row>
      <xdr:rowOff>107861</xdr:rowOff>
    </xdr:to>
    <xdr:graphicFrame macro="">
      <xdr:nvGraphicFramePr>
        <xdr:cNvPr id="15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0"/>
  <sheetViews>
    <sheetView tabSelected="1" zoomScale="93" zoomScaleNormal="93" workbookViewId="0">
      <selection activeCell="A13" sqref="A13:I15"/>
    </sheetView>
  </sheetViews>
  <sheetFormatPr defaultRowHeight="15" x14ac:dyDescent="0.25"/>
  <cols>
    <col min="1" max="1" width="23.7109375" customWidth="1"/>
    <col min="8" max="8" width="11.140625" bestFit="1" customWidth="1"/>
    <col min="15" max="15" width="10.5703125" customWidth="1"/>
    <col min="16" max="16" width="11.7109375" customWidth="1"/>
  </cols>
  <sheetData>
    <row r="1" spans="1:67" x14ac:dyDescent="0.25">
      <c r="A1" s="9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</row>
    <row r="2" spans="1:6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</row>
    <row r="3" spans="1:67" x14ac:dyDescent="0.25">
      <c r="A3" s="10"/>
      <c r="B3" s="10"/>
      <c r="C3" s="12">
        <v>2005</v>
      </c>
      <c r="D3" s="12">
        <v>2006</v>
      </c>
      <c r="E3" s="12">
        <v>2007</v>
      </c>
      <c r="F3" s="12">
        <v>2008</v>
      </c>
      <c r="G3" s="12">
        <v>2009</v>
      </c>
      <c r="H3" s="12">
        <v>2010</v>
      </c>
      <c r="I3" s="12">
        <v>2011</v>
      </c>
      <c r="J3" s="12">
        <v>2012</v>
      </c>
      <c r="K3" s="12">
        <v>2013</v>
      </c>
      <c r="L3" s="12">
        <v>2014</v>
      </c>
      <c r="M3" s="12">
        <v>2015</v>
      </c>
      <c r="N3" s="10"/>
      <c r="O3" s="12" t="s">
        <v>28</v>
      </c>
      <c r="P3" s="1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</row>
    <row r="4" spans="1:67" x14ac:dyDescent="0.25">
      <c r="A4" s="10"/>
      <c r="B4" s="13" t="s">
        <v>0</v>
      </c>
      <c r="C4" s="14"/>
      <c r="D4" s="14"/>
      <c r="E4" s="14">
        <v>5893.9657745235654</v>
      </c>
      <c r="F4" s="14">
        <v>5546.1151204027474</v>
      </c>
      <c r="G4" s="14">
        <v>5819.5399667084985</v>
      </c>
      <c r="H4" s="14">
        <v>5357.0509984670625</v>
      </c>
      <c r="I4" s="14">
        <v>4885.3991268593163</v>
      </c>
      <c r="J4" s="10">
        <v>4806</v>
      </c>
      <c r="K4" s="15">
        <v>4453</v>
      </c>
      <c r="L4" s="15">
        <v>3988</v>
      </c>
      <c r="M4" s="14">
        <v>3676.6157090736847</v>
      </c>
      <c r="N4" s="10"/>
      <c r="O4" s="14">
        <f>M4-(M4*0.01)</f>
        <v>3639.849551982948</v>
      </c>
      <c r="P4" s="14"/>
      <c r="Q4" s="11"/>
      <c r="R4" s="11"/>
      <c r="S4" s="11"/>
      <c r="T4" s="11"/>
      <c r="U4" s="11"/>
      <c r="V4" s="16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</row>
    <row r="5" spans="1:67" x14ac:dyDescent="0.25">
      <c r="A5" s="10"/>
      <c r="B5" s="13" t="s">
        <v>7</v>
      </c>
      <c r="C5" s="14"/>
      <c r="D5" s="14"/>
      <c r="E5" s="14">
        <v>5679.1313576062739</v>
      </c>
      <c r="F5" s="14">
        <v>5526.807467680449</v>
      </c>
      <c r="G5" s="14">
        <v>5522.8241064297645</v>
      </c>
      <c r="H5" s="14">
        <v>5188.031028343471</v>
      </c>
      <c r="I5" s="14">
        <v>4546.2585662996953</v>
      </c>
      <c r="J5" s="14">
        <v>4625.3181628074462</v>
      </c>
      <c r="K5" s="14">
        <v>4477.856735622302</v>
      </c>
      <c r="L5" s="14">
        <v>4127.3937777591045</v>
      </c>
      <c r="M5" s="14">
        <v>3909.8232560166866</v>
      </c>
      <c r="N5" s="10"/>
      <c r="O5" s="11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</row>
    <row r="6" spans="1:67" x14ac:dyDescent="0.25">
      <c r="A6" s="10"/>
      <c r="B6" s="13" t="s">
        <v>1</v>
      </c>
      <c r="C6" s="14"/>
      <c r="D6" s="14"/>
      <c r="E6" s="14">
        <v>4631.1000000000004</v>
      </c>
      <c r="F6" s="14">
        <v>4494.7</v>
      </c>
      <c r="G6" s="14">
        <v>4507</v>
      </c>
      <c r="H6" s="14">
        <v>4236.3999999999996</v>
      </c>
      <c r="I6" s="14">
        <v>3884.7</v>
      </c>
      <c r="J6" s="14">
        <v>3811.8</v>
      </c>
      <c r="K6" s="14">
        <v>3625.6</v>
      </c>
      <c r="L6" s="14">
        <v>3392.2</v>
      </c>
      <c r="M6" s="14">
        <v>3233.3</v>
      </c>
      <c r="N6" s="10"/>
      <c r="O6" s="10"/>
      <c r="P6" s="10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x14ac:dyDescent="0.25">
      <c r="A7" s="10"/>
      <c r="B7" s="13" t="s">
        <v>2</v>
      </c>
      <c r="C7" s="14"/>
      <c r="D7" s="14"/>
      <c r="E7" s="14">
        <v>3748.1395908842028</v>
      </c>
      <c r="F7" s="14">
        <v>3673.1642234865676</v>
      </c>
      <c r="G7" s="14">
        <v>3473.2014675256924</v>
      </c>
      <c r="H7" s="14">
        <v>3350.4237101387112</v>
      </c>
      <c r="I7" s="14">
        <v>3294.9304650929053</v>
      </c>
      <c r="J7" s="14">
        <f>((1214462+8975438)/313914040)*100000</f>
        <v>3246.0797229712948</v>
      </c>
      <c r="K7" s="14">
        <f>((1163146+8632512)/316128839)*100000</f>
        <v>3098.6284044778336</v>
      </c>
      <c r="L7" s="14">
        <v>2961.5816311118419</v>
      </c>
      <c r="M7" s="14">
        <v>2859.6131987541985</v>
      </c>
      <c r="N7" s="10"/>
      <c r="O7" s="10"/>
      <c r="P7" s="10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6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2" t="s">
        <v>26</v>
      </c>
      <c r="P8" s="10"/>
      <c r="Q8" s="11"/>
      <c r="R8" s="12" t="s">
        <v>27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67" x14ac:dyDescent="0.25">
      <c r="A9" s="17"/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8">
        <f>(M4-L4)/L4</f>
        <v>-7.8080313672596616E-2</v>
      </c>
      <c r="P9" s="10"/>
      <c r="Q9" s="11"/>
      <c r="R9" s="18">
        <f>(M4-I4)/I4</f>
        <v>-0.24742777128277829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ht="51" customHeight="1" x14ac:dyDescent="0.25">
      <c r="A10" s="20" t="s">
        <v>29</v>
      </c>
      <c r="B10" s="20"/>
      <c r="C10" s="20"/>
      <c r="D10" s="14"/>
      <c r="E10" s="14"/>
      <c r="F10" s="14"/>
      <c r="G10" s="14"/>
      <c r="H10" s="14"/>
      <c r="I10" s="14"/>
      <c r="J10" s="10"/>
      <c r="K10" s="15"/>
      <c r="L10" s="15"/>
      <c r="M10" s="15"/>
      <c r="N10" s="10"/>
      <c r="O10" s="10"/>
      <c r="P10" s="10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x14ac:dyDescent="0.25">
      <c r="A11" s="10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0"/>
      <c r="P11" s="10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x14ac:dyDescent="0.25">
      <c r="A12" s="10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0"/>
      <c r="P12" s="10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67" x14ac:dyDescent="0.25">
      <c r="A13" s="12" t="s">
        <v>3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0"/>
      <c r="P13" s="1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</row>
    <row r="14" spans="1:67" x14ac:dyDescent="0.25">
      <c r="A14" s="19" t="s">
        <v>32</v>
      </c>
      <c r="B14" s="21" t="s">
        <v>5</v>
      </c>
      <c r="C14" s="21"/>
      <c r="D14" s="21"/>
      <c r="E14" s="21"/>
      <c r="F14" s="21"/>
      <c r="G14" s="21"/>
      <c r="H14" s="21"/>
      <c r="I14" s="21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</row>
    <row r="15" spans="1:67" x14ac:dyDescent="0.25">
      <c r="A15" s="10"/>
      <c r="B15" s="21"/>
      <c r="C15" s="21"/>
      <c r="D15" s="21"/>
      <c r="E15" s="21"/>
      <c r="F15" s="21"/>
      <c r="G15" s="21"/>
      <c r="H15" s="21"/>
      <c r="I15" s="21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x14ac:dyDescent="0.25">
      <c r="A16" s="19" t="s">
        <v>32</v>
      </c>
      <c r="B16" s="10" t="s">
        <v>30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</row>
    <row r="17" spans="1:67" x14ac:dyDescent="0.25">
      <c r="A17" s="10"/>
      <c r="B17" s="10" t="s">
        <v>31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1:67" x14ac:dyDescent="0.25">
      <c r="A18" s="19" t="s">
        <v>32</v>
      </c>
      <c r="B18" s="10" t="s">
        <v>6</v>
      </c>
      <c r="C18" s="10"/>
      <c r="D18" s="10"/>
      <c r="E18" s="10"/>
      <c r="F18" s="10"/>
      <c r="G18" s="10"/>
      <c r="H18" s="10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</row>
    <row r="20" spans="1:67" x14ac:dyDescent="0.25">
      <c r="A20" s="11"/>
      <c r="B20" s="10" t="s">
        <v>23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</row>
    <row r="21" spans="1:67" x14ac:dyDescent="0.25">
      <c r="A21" s="11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</row>
    <row r="22" spans="1:67" x14ac:dyDescent="0.25">
      <c r="A22" s="11"/>
      <c r="B22" s="10"/>
      <c r="C22" s="10" t="s">
        <v>18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</row>
    <row r="23" spans="1:67" x14ac:dyDescent="0.25">
      <c r="A23" s="11"/>
      <c r="B23" s="10"/>
      <c r="C23" s="10" t="s">
        <v>24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</row>
    <row r="24" spans="1:67" x14ac:dyDescent="0.25">
      <c r="A24" s="11"/>
      <c r="B24" s="10"/>
      <c r="C24" s="10" t="s">
        <v>19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</row>
    <row r="25" spans="1:67" x14ac:dyDescent="0.25">
      <c r="A25" s="11"/>
      <c r="B25" s="10"/>
      <c r="C25" s="10" t="s">
        <v>20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67" x14ac:dyDescent="0.25">
      <c r="A26" s="11"/>
      <c r="B26" s="10"/>
      <c r="C26" s="10" t="s">
        <v>21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  <row r="27" spans="1:67" x14ac:dyDescent="0.25">
      <c r="A27" s="11"/>
      <c r="B27" s="10"/>
      <c r="C27" s="10" t="s">
        <v>25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</row>
    <row r="28" spans="1:67" x14ac:dyDescent="0.25">
      <c r="A28" s="11"/>
      <c r="B28" s="19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</row>
    <row r="29" spans="1:67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</row>
    <row r="30" spans="1:67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</row>
    <row r="31" spans="1:67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</row>
    <row r="32" spans="1:67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spans="1:67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</row>
    <row r="34" spans="1:67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</row>
    <row r="35" spans="1:67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</row>
    <row r="36" spans="1:67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</row>
    <row r="37" spans="1:67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</row>
    <row r="38" spans="1:67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</row>
    <row r="39" spans="1:67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</row>
    <row r="40" spans="1:67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</row>
  </sheetData>
  <mergeCells count="2">
    <mergeCell ref="A10:C10"/>
    <mergeCell ref="B14:I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F11" sqref="F11"/>
    </sheetView>
  </sheetViews>
  <sheetFormatPr defaultRowHeight="15" x14ac:dyDescent="0.25"/>
  <cols>
    <col min="1" max="1" width="23.7109375" customWidth="1"/>
    <col min="6" max="6" width="12.85546875" bestFit="1" customWidth="1"/>
    <col min="7" max="7" width="12" bestFit="1" customWidth="1"/>
    <col min="8" max="8" width="11.140625" bestFit="1" customWidth="1"/>
    <col min="9" max="9" width="8.140625" bestFit="1" customWidth="1"/>
  </cols>
  <sheetData>
    <row r="1" spans="1:14" x14ac:dyDescent="0.25">
      <c r="B1" s="6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>
        <v>2015</v>
      </c>
      <c r="C4" s="2" t="s">
        <v>13</v>
      </c>
      <c r="D4" t="s">
        <v>14</v>
      </c>
      <c r="G4" t="s">
        <v>15</v>
      </c>
      <c r="H4" t="s">
        <v>14</v>
      </c>
      <c r="I4" t="s">
        <v>16</v>
      </c>
      <c r="J4" s="2"/>
      <c r="K4" s="2"/>
      <c r="L4" s="2"/>
      <c r="M4" s="2"/>
      <c r="N4" s="2"/>
    </row>
    <row r="5" spans="1:14" x14ac:dyDescent="0.25">
      <c r="A5" s="2"/>
      <c r="B5" t="s">
        <v>8</v>
      </c>
      <c r="C5" s="2">
        <v>94344</v>
      </c>
      <c r="D5" s="2">
        <v>1897498</v>
      </c>
      <c r="E5" s="2"/>
      <c r="F5" t="s">
        <v>1</v>
      </c>
      <c r="G5" s="2">
        <v>888155</v>
      </c>
      <c r="H5" s="2"/>
      <c r="I5" s="2">
        <v>3233.3</v>
      </c>
      <c r="J5" s="2"/>
      <c r="K5" s="2"/>
      <c r="L5" s="2"/>
      <c r="M5" s="2"/>
      <c r="N5" s="2"/>
    </row>
    <row r="6" spans="1:14" x14ac:dyDescent="0.25">
      <c r="B6" t="s">
        <v>9</v>
      </c>
      <c r="C6">
        <v>99450</v>
      </c>
      <c r="D6">
        <v>2829734</v>
      </c>
      <c r="F6" t="s">
        <v>17</v>
      </c>
      <c r="G6">
        <v>9191335</v>
      </c>
      <c r="H6">
        <v>321418820</v>
      </c>
    </row>
    <row r="7" spans="1:14" x14ac:dyDescent="0.25">
      <c r="B7" t="s">
        <v>10</v>
      </c>
      <c r="C7">
        <v>18315</v>
      </c>
      <c r="D7">
        <v>841774</v>
      </c>
      <c r="G7">
        <f>G6/H7</f>
        <v>2859.6131987541985</v>
      </c>
      <c r="H7">
        <f>H6/100000</f>
        <v>3214.1882000000001</v>
      </c>
    </row>
    <row r="8" spans="1:14" x14ac:dyDescent="0.25">
      <c r="B8" t="s">
        <v>11</v>
      </c>
      <c r="C8">
        <v>195529</v>
      </c>
      <c r="D8">
        <v>4566277</v>
      </c>
    </row>
    <row r="9" spans="1:14" x14ac:dyDescent="0.25">
      <c r="B9" t="s">
        <v>12</v>
      </c>
      <c r="C9">
        <v>66984</v>
      </c>
      <c r="D9">
        <v>1929893</v>
      </c>
    </row>
    <row r="10" spans="1:14" x14ac:dyDescent="0.25">
      <c r="B10" t="s">
        <v>0</v>
      </c>
      <c r="C10">
        <v>45640</v>
      </c>
      <c r="D10">
        <v>1241359</v>
      </c>
      <c r="E10">
        <f>D10/100000</f>
        <v>12.413589999999999</v>
      </c>
      <c r="F10">
        <f>C10/E10</f>
        <v>3676.6157090736847</v>
      </c>
    </row>
    <row r="11" spans="1:14" x14ac:dyDescent="0.25">
      <c r="B11" t="s">
        <v>22</v>
      </c>
      <c r="C11">
        <f>SUM(C5:C10)</f>
        <v>520262</v>
      </c>
      <c r="D11">
        <f>SUM(D5:D10)</f>
        <v>13306535</v>
      </c>
      <c r="E11">
        <f>D11/100000</f>
        <v>133.06535</v>
      </c>
      <c r="F11">
        <f>C11/E11</f>
        <v>3909.8232560166866</v>
      </c>
    </row>
    <row r="19" spans="1:14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B20">
        <v>2014</v>
      </c>
      <c r="C20" s="2" t="s">
        <v>13</v>
      </c>
      <c r="D20" t="s">
        <v>14</v>
      </c>
      <c r="G20" t="s">
        <v>15</v>
      </c>
      <c r="H20" t="s">
        <v>14</v>
      </c>
      <c r="I20" t="s">
        <v>16</v>
      </c>
      <c r="K20" s="2"/>
      <c r="L20" s="2"/>
      <c r="M20" s="2"/>
      <c r="N20" s="2"/>
    </row>
    <row r="21" spans="1:14" x14ac:dyDescent="0.25">
      <c r="B21" t="s">
        <v>8</v>
      </c>
      <c r="C21" s="5">
        <v>97059</v>
      </c>
      <c r="D21">
        <v>1857948</v>
      </c>
      <c r="F21" t="s">
        <v>1</v>
      </c>
      <c r="G21" s="7">
        <v>913403</v>
      </c>
      <c r="I21" s="8">
        <v>3392.2</v>
      </c>
      <c r="K21" s="2"/>
      <c r="L21" s="2"/>
      <c r="M21" s="2"/>
      <c r="N21" s="2"/>
    </row>
    <row r="22" spans="1:14" x14ac:dyDescent="0.25">
      <c r="B22" t="s">
        <v>9</v>
      </c>
      <c r="C22" s="5">
        <v>100333</v>
      </c>
      <c r="D22">
        <v>2787018</v>
      </c>
      <c r="E22" s="5"/>
      <c r="F22" t="s">
        <v>17</v>
      </c>
      <c r="G22">
        <v>9443212</v>
      </c>
      <c r="H22" s="7">
        <v>318857056</v>
      </c>
      <c r="K22" s="2"/>
      <c r="L22" s="2"/>
      <c r="M22" s="2"/>
      <c r="N22" s="2"/>
    </row>
    <row r="23" spans="1:14" x14ac:dyDescent="0.25">
      <c r="B23" t="s">
        <v>10</v>
      </c>
      <c r="C23" s="5">
        <v>20101</v>
      </c>
      <c r="D23">
        <v>839969</v>
      </c>
      <c r="G23">
        <f>G22/H23</f>
        <v>2961.5816311118419</v>
      </c>
      <c r="H23">
        <f>H22/100000</f>
        <v>3188.5705600000001</v>
      </c>
      <c r="K23" s="2"/>
      <c r="L23" s="2"/>
      <c r="M23" s="2"/>
      <c r="N23" s="2"/>
    </row>
    <row r="24" spans="1:14" x14ac:dyDescent="0.25">
      <c r="B24" t="s">
        <v>11</v>
      </c>
      <c r="C24" s="5">
        <v>202719</v>
      </c>
      <c r="D24">
        <v>4455105</v>
      </c>
      <c r="K24" s="2"/>
      <c r="L24" s="2"/>
      <c r="M24" s="2"/>
      <c r="N24" s="2"/>
    </row>
    <row r="25" spans="1:14" x14ac:dyDescent="0.25">
      <c r="B25" t="s">
        <v>12</v>
      </c>
      <c r="C25" s="5">
        <v>70052</v>
      </c>
      <c r="D25">
        <v>1897632</v>
      </c>
      <c r="K25" s="2"/>
      <c r="L25" s="2"/>
      <c r="M25" s="2"/>
      <c r="N25" s="2"/>
    </row>
    <row r="26" spans="1:14" x14ac:dyDescent="0.25">
      <c r="B26" t="s">
        <v>0</v>
      </c>
      <c r="C26" s="4">
        <f>47402+680</f>
        <v>48082</v>
      </c>
      <c r="D26">
        <v>1205571</v>
      </c>
      <c r="E26">
        <f>D26/100000</f>
        <v>12.055709999999999</v>
      </c>
      <c r="F26">
        <f>C26/E26</f>
        <v>3988.317569019162</v>
      </c>
      <c r="K26" s="2"/>
      <c r="L26" s="2"/>
      <c r="M26" s="2"/>
      <c r="N26" s="2"/>
    </row>
    <row r="27" spans="1:14" x14ac:dyDescent="0.25">
      <c r="B27" t="s">
        <v>22</v>
      </c>
      <c r="C27" s="5">
        <f>SUM(C21:C26)</f>
        <v>538346</v>
      </c>
      <c r="D27">
        <f>SUM(D21:D26)</f>
        <v>13043243</v>
      </c>
      <c r="E27">
        <f>D27/100000</f>
        <v>130.43243000000001</v>
      </c>
      <c r="F27">
        <f>C27/E27</f>
        <v>4127.3937777591045</v>
      </c>
      <c r="K27" s="2"/>
      <c r="L27" s="2"/>
      <c r="M27" s="2"/>
      <c r="N2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2013-02-07T20:52:01Z</dcterms:created>
  <dcterms:modified xsi:type="dcterms:W3CDTF">2017-04-26T15:31:54Z</dcterms:modified>
</cp:coreProperties>
</file>