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Dashboards\2017 Dashboard Drilldowns\Poverty\For Web Developer II\"/>
    </mc:Choice>
  </mc:AlternateContent>
  <bookViews>
    <workbookView xWindow="0" yWindow="0" windowWidth="20760" windowHeight="11190" tabRatio="659"/>
  </bookViews>
  <sheets>
    <sheet name="Percent in Poverty" sheetId="9" r:id="rId1"/>
    <sheet name="Estimates" sheetId="1" r:id="rId2"/>
    <sheet name="Margin of Error Data" sheetId="2" r:id="rId3"/>
    <sheet name="African American" sheetId="5" r:id="rId4"/>
    <sheet name="Asian" sheetId="6" r:id="rId5"/>
    <sheet name="White (Not Hispanic)" sheetId="7" r:id="rId6"/>
    <sheet name="Hispanic" sheetId="8" r:id="rId7"/>
  </sheets>
  <calcPr calcId="152511"/>
</workbook>
</file>

<file path=xl/calcChain.xml><?xml version="1.0" encoding="utf-8"?>
<calcChain xmlns="http://schemas.openxmlformats.org/spreadsheetml/2006/main">
  <c r="L4" i="1" l="1"/>
  <c r="L5" i="1"/>
  <c r="L6" i="1"/>
  <c r="L3" i="1"/>
  <c r="K6" i="1"/>
  <c r="K5" i="1"/>
  <c r="K4" i="1"/>
  <c r="K3" i="1"/>
  <c r="E9" i="1"/>
  <c r="F9" i="1"/>
  <c r="D9" i="1"/>
  <c r="K3" i="7" l="1"/>
  <c r="K5" i="7"/>
  <c r="K7" i="7"/>
  <c r="K9" i="7"/>
  <c r="K11" i="7"/>
  <c r="K15" i="7"/>
  <c r="K17" i="7"/>
  <c r="K19" i="7"/>
  <c r="K21" i="7"/>
  <c r="K23" i="7"/>
  <c r="K25" i="7"/>
  <c r="L25" i="7"/>
  <c r="L23" i="7"/>
  <c r="L21" i="7"/>
  <c r="L19" i="7"/>
  <c r="L17" i="7"/>
  <c r="L15" i="7"/>
  <c r="L13" i="7"/>
  <c r="L11" i="7"/>
  <c r="L9" i="7"/>
  <c r="L7" i="7"/>
  <c r="L5" i="7"/>
  <c r="L3" i="7"/>
  <c r="R3" i="7"/>
  <c r="R5" i="7"/>
  <c r="R7" i="7"/>
  <c r="R9" i="7"/>
  <c r="R11" i="7"/>
  <c r="R13" i="7"/>
  <c r="R15" i="7"/>
  <c r="R17" i="7"/>
  <c r="R19" i="7"/>
  <c r="R21" i="7"/>
  <c r="R23" i="7"/>
  <c r="R25" i="7"/>
  <c r="S25" i="7"/>
  <c r="S23" i="7"/>
  <c r="S21" i="7"/>
  <c r="S19" i="7"/>
  <c r="S17" i="7"/>
  <c r="S15" i="7"/>
  <c r="S13" i="7"/>
  <c r="S11" i="7"/>
  <c r="S9" i="7"/>
  <c r="S7" i="7"/>
  <c r="S5" i="7"/>
  <c r="S3" i="7"/>
  <c r="K26" i="2"/>
  <c r="D39" i="2" l="1"/>
  <c r="D38" i="2"/>
  <c r="D37" i="2"/>
  <c r="D36" i="2"/>
  <c r="I32" i="2" l="1"/>
  <c r="H32" i="2"/>
  <c r="J32" i="2" s="1"/>
  <c r="G32" i="2"/>
  <c r="F32" i="2"/>
  <c r="I29" i="2"/>
  <c r="H29" i="2"/>
  <c r="J29" i="2" s="1"/>
  <c r="G29" i="2"/>
  <c r="F29" i="2"/>
  <c r="J26" i="2"/>
  <c r="I26" i="2"/>
  <c r="H26" i="2"/>
  <c r="G26" i="2"/>
  <c r="F26" i="2"/>
  <c r="I23" i="2"/>
  <c r="H23" i="2"/>
  <c r="J23" i="2" s="1"/>
  <c r="G23" i="2"/>
  <c r="F23" i="2"/>
  <c r="S25" i="5"/>
  <c r="R25" i="5"/>
  <c r="L25" i="5"/>
  <c r="K25" i="5"/>
  <c r="S23" i="5"/>
  <c r="R23" i="5"/>
  <c r="L23" i="5"/>
  <c r="K23" i="5"/>
  <c r="S21" i="5"/>
  <c r="R21" i="5"/>
  <c r="L21" i="5"/>
  <c r="K21" i="5"/>
  <c r="S19" i="5"/>
  <c r="R19" i="5"/>
  <c r="L19" i="5"/>
  <c r="K19" i="5"/>
  <c r="S17" i="5"/>
  <c r="R17" i="5"/>
  <c r="L17" i="5"/>
  <c r="K17" i="5"/>
  <c r="S15" i="5"/>
  <c r="R15" i="5"/>
  <c r="L15" i="5"/>
  <c r="K15" i="5"/>
  <c r="N3" i="5" s="1"/>
  <c r="S13" i="5"/>
  <c r="R13" i="5"/>
  <c r="L13" i="5"/>
  <c r="S11" i="5"/>
  <c r="R11" i="5"/>
  <c r="L11" i="5"/>
  <c r="K11" i="5"/>
  <c r="S9" i="5"/>
  <c r="R9" i="5"/>
  <c r="L9" i="5"/>
  <c r="K9" i="5"/>
  <c r="S7" i="5"/>
  <c r="R7" i="5"/>
  <c r="L7" i="5"/>
  <c r="K7" i="5"/>
  <c r="S5" i="5"/>
  <c r="R5" i="5"/>
  <c r="L5" i="5"/>
  <c r="K5" i="5"/>
  <c r="S3" i="5"/>
  <c r="V3" i="5" s="1"/>
  <c r="R3" i="5"/>
  <c r="U3" i="5" s="1"/>
  <c r="O3" i="5"/>
  <c r="L3" i="5"/>
  <c r="K3" i="5"/>
  <c r="L27" i="6"/>
  <c r="K27" i="6"/>
  <c r="S25" i="6"/>
  <c r="R25" i="6"/>
  <c r="L25" i="6"/>
  <c r="K25" i="6"/>
  <c r="S23" i="6"/>
  <c r="R23" i="6"/>
  <c r="L23" i="6"/>
  <c r="K23" i="6"/>
  <c r="S21" i="6"/>
  <c r="R21" i="6"/>
  <c r="L21" i="6"/>
  <c r="K21" i="6"/>
  <c r="S19" i="6"/>
  <c r="R19" i="6"/>
  <c r="L19" i="6"/>
  <c r="K19" i="6"/>
  <c r="S17" i="6"/>
  <c r="R17" i="6"/>
  <c r="L17" i="6"/>
  <c r="K17" i="6"/>
  <c r="S15" i="6"/>
  <c r="R15" i="6"/>
  <c r="L15" i="6"/>
  <c r="K15" i="6"/>
  <c r="S13" i="6"/>
  <c r="R13" i="6"/>
  <c r="L13" i="6"/>
  <c r="S11" i="6"/>
  <c r="R11" i="6"/>
  <c r="L11" i="6"/>
  <c r="K11" i="6"/>
  <c r="S9" i="6"/>
  <c r="R9" i="6"/>
  <c r="L9" i="6"/>
  <c r="K9" i="6"/>
  <c r="S7" i="6"/>
  <c r="R7" i="6"/>
  <c r="L7" i="6"/>
  <c r="K7" i="6"/>
  <c r="S5" i="6"/>
  <c r="R5" i="6"/>
  <c r="L5" i="6"/>
  <c r="K5" i="6"/>
  <c r="V3" i="6"/>
  <c r="S3" i="6"/>
  <c r="R3" i="6"/>
  <c r="U3" i="6" s="1"/>
  <c r="O3" i="6"/>
  <c r="L3" i="6"/>
  <c r="K3" i="6"/>
  <c r="N3" i="6" s="1"/>
  <c r="N3" i="7"/>
  <c r="U3" i="7"/>
  <c r="V3" i="7"/>
  <c r="O3" i="7"/>
  <c r="S25" i="8"/>
  <c r="R25" i="8"/>
  <c r="L25" i="8"/>
  <c r="K25" i="8"/>
  <c r="S23" i="8"/>
  <c r="R23" i="8"/>
  <c r="L23" i="8"/>
  <c r="K23" i="8"/>
  <c r="S21" i="8"/>
  <c r="R21" i="8"/>
  <c r="L21" i="8"/>
  <c r="K21" i="8"/>
  <c r="S19" i="8"/>
  <c r="R19" i="8"/>
  <c r="L19" i="8"/>
  <c r="K19" i="8"/>
  <c r="S17" i="8"/>
  <c r="R17" i="8"/>
  <c r="L17" i="8"/>
  <c r="K17" i="8"/>
  <c r="S15" i="8"/>
  <c r="R15" i="8"/>
  <c r="L15" i="8"/>
  <c r="K15" i="8"/>
  <c r="S13" i="8"/>
  <c r="R13" i="8"/>
  <c r="U3" i="8" s="1"/>
  <c r="L13" i="8"/>
  <c r="S11" i="8"/>
  <c r="R11" i="8"/>
  <c r="L11" i="8"/>
  <c r="K11" i="8"/>
  <c r="S9" i="8"/>
  <c r="R9" i="8"/>
  <c r="L9" i="8"/>
  <c r="K9" i="8"/>
  <c r="S7" i="8"/>
  <c r="R7" i="8"/>
  <c r="L7" i="8"/>
  <c r="K7" i="8"/>
  <c r="S5" i="8"/>
  <c r="R5" i="8"/>
  <c r="L5" i="8"/>
  <c r="K5" i="8"/>
  <c r="S3" i="8"/>
  <c r="V3" i="8" s="1"/>
  <c r="R3" i="8"/>
  <c r="N3" i="8"/>
  <c r="L3" i="8"/>
  <c r="O3" i="8" s="1"/>
  <c r="K3" i="8"/>
  <c r="D24" i="9" l="1"/>
  <c r="D25" i="9"/>
  <c r="D26" i="9"/>
  <c r="D27" i="9"/>
  <c r="D12" i="1" l="1"/>
  <c r="E12" i="1"/>
  <c r="F12" i="1"/>
  <c r="G12" i="1"/>
</calcChain>
</file>

<file path=xl/sharedStrings.xml><?xml version="1.0" encoding="utf-8"?>
<sst xmlns="http://schemas.openxmlformats.org/spreadsheetml/2006/main" count="519" uniqueCount="126">
  <si>
    <t>Year</t>
  </si>
  <si>
    <t>Hispanic</t>
  </si>
  <si>
    <t>White</t>
  </si>
  <si>
    <t xml:space="preserve">Asian </t>
  </si>
  <si>
    <t xml:space="preserve">Black </t>
  </si>
  <si>
    <t>MOE</t>
  </si>
  <si>
    <t>Total:</t>
  </si>
  <si>
    <t xml:space="preserve">  Income in the past 12 months below poverty level:</t>
  </si>
  <si>
    <t xml:space="preserve">    Male:</t>
  </si>
  <si>
    <t xml:space="preserve">    Female:</t>
  </si>
  <si>
    <r>
      <t>Characteristic</t>
    </r>
    <r>
      <rPr>
        <vertAlign val="subscript"/>
        <sz val="12"/>
        <color theme="1"/>
        <rFont val="Arial"/>
        <family val="2"/>
        <scheme val="minor"/>
      </rPr>
      <t>#1</t>
    </r>
  </si>
  <si>
    <r>
      <t>Estimate</t>
    </r>
    <r>
      <rPr>
        <vertAlign val="subscript"/>
        <sz val="12"/>
        <color theme="1"/>
        <rFont val="Arial"/>
        <family val="2"/>
        <scheme val="minor"/>
      </rPr>
      <t>#1</t>
    </r>
  </si>
  <si>
    <r>
      <t>MOE</t>
    </r>
    <r>
      <rPr>
        <vertAlign val="subscript"/>
        <sz val="12"/>
        <color theme="1"/>
        <rFont val="Arial"/>
        <family val="2"/>
        <scheme val="minor"/>
      </rPr>
      <t>#1</t>
    </r>
  </si>
  <si>
    <r>
      <t>Estimate</t>
    </r>
    <r>
      <rPr>
        <vertAlign val="subscript"/>
        <sz val="12"/>
        <color theme="1"/>
        <rFont val="Arial"/>
        <family val="2"/>
        <scheme val="minor"/>
      </rPr>
      <t>agg</t>
    </r>
  </si>
  <si>
    <r>
      <t>MOE</t>
    </r>
    <r>
      <rPr>
        <vertAlign val="subscript"/>
        <sz val="12"/>
        <color theme="1"/>
        <rFont val="Arial"/>
        <family val="2"/>
        <scheme val="minor"/>
      </rPr>
      <t>agg</t>
    </r>
  </si>
  <si>
    <r>
      <t>Characteristic</t>
    </r>
    <r>
      <rPr>
        <vertAlign val="subscript"/>
        <sz val="12"/>
        <color theme="1"/>
        <rFont val="Arial"/>
        <family val="2"/>
        <scheme val="minor"/>
      </rPr>
      <t>#2</t>
    </r>
  </si>
  <si>
    <r>
      <t>Estimate</t>
    </r>
    <r>
      <rPr>
        <vertAlign val="subscript"/>
        <sz val="12"/>
        <color theme="1"/>
        <rFont val="Arial"/>
        <family val="2"/>
        <scheme val="minor"/>
      </rPr>
      <t>#2</t>
    </r>
    <r>
      <rPr>
        <sz val="11"/>
        <color theme="1"/>
        <rFont val="Arial"/>
        <family val="2"/>
        <scheme val="minor"/>
      </rPr>
      <t/>
    </r>
  </si>
  <si>
    <r>
      <t>MOE</t>
    </r>
    <r>
      <rPr>
        <vertAlign val="subscript"/>
        <sz val="12"/>
        <color theme="1"/>
        <rFont val="Arial"/>
        <family val="2"/>
        <scheme val="minor"/>
      </rPr>
      <t>#2</t>
    </r>
    <r>
      <rPr>
        <sz val="11"/>
        <color theme="1"/>
        <rFont val="Arial"/>
        <family val="2"/>
        <scheme val="minor"/>
      </rPr>
      <t/>
    </r>
  </si>
  <si>
    <r>
      <t>Characteristic</t>
    </r>
    <r>
      <rPr>
        <vertAlign val="subscript"/>
        <sz val="12"/>
        <color theme="1"/>
        <rFont val="Arial"/>
        <family val="2"/>
        <scheme val="minor"/>
      </rPr>
      <t>#3</t>
    </r>
  </si>
  <si>
    <r>
      <t>Estimate</t>
    </r>
    <r>
      <rPr>
        <vertAlign val="subscript"/>
        <sz val="12"/>
        <color theme="1"/>
        <rFont val="Arial"/>
        <family val="2"/>
        <scheme val="minor"/>
      </rPr>
      <t>#3</t>
    </r>
    <r>
      <rPr>
        <sz val="11"/>
        <color theme="1"/>
        <rFont val="Arial"/>
        <family val="2"/>
        <scheme val="minor"/>
      </rPr>
      <t/>
    </r>
  </si>
  <si>
    <r>
      <t>MOE</t>
    </r>
    <r>
      <rPr>
        <vertAlign val="subscript"/>
        <sz val="12"/>
        <color theme="1"/>
        <rFont val="Arial"/>
        <family val="2"/>
        <scheme val="minor"/>
      </rPr>
      <t>#3</t>
    </r>
    <r>
      <rPr>
        <sz val="11"/>
        <color theme="1"/>
        <rFont val="Arial"/>
        <family val="2"/>
        <scheme val="minor"/>
      </rPr>
      <t/>
    </r>
  </si>
  <si>
    <r>
      <t>Characteristic</t>
    </r>
    <r>
      <rPr>
        <vertAlign val="subscript"/>
        <sz val="12"/>
        <color theme="1"/>
        <rFont val="Arial"/>
        <family val="2"/>
        <scheme val="minor"/>
      </rPr>
      <t>#4</t>
    </r>
  </si>
  <si>
    <r>
      <t>Estimate</t>
    </r>
    <r>
      <rPr>
        <vertAlign val="subscript"/>
        <sz val="12"/>
        <color theme="1"/>
        <rFont val="Arial"/>
        <family val="2"/>
        <scheme val="minor"/>
      </rPr>
      <t>#4</t>
    </r>
    <r>
      <rPr>
        <sz val="11"/>
        <color theme="1"/>
        <rFont val="Arial"/>
        <family val="2"/>
        <scheme val="minor"/>
      </rPr>
      <t/>
    </r>
  </si>
  <si>
    <r>
      <t>MOE</t>
    </r>
    <r>
      <rPr>
        <vertAlign val="subscript"/>
        <sz val="12"/>
        <color theme="1"/>
        <rFont val="Arial"/>
        <family val="2"/>
        <scheme val="minor"/>
      </rPr>
      <t>#4</t>
    </r>
    <r>
      <rPr>
        <sz val="11"/>
        <color theme="1"/>
        <rFont val="Arial"/>
        <family val="2"/>
        <scheme val="minor"/>
      </rPr>
      <t/>
    </r>
  </si>
  <si>
    <r>
      <t>Characteristic</t>
    </r>
    <r>
      <rPr>
        <vertAlign val="subscript"/>
        <sz val="12"/>
        <color theme="1"/>
        <rFont val="Arial"/>
        <family val="2"/>
        <scheme val="minor"/>
      </rPr>
      <t>#5</t>
    </r>
  </si>
  <si>
    <r>
      <t>Estimate</t>
    </r>
    <r>
      <rPr>
        <vertAlign val="subscript"/>
        <sz val="12"/>
        <color theme="1"/>
        <rFont val="Arial"/>
        <family val="2"/>
        <scheme val="minor"/>
      </rPr>
      <t>#5</t>
    </r>
  </si>
  <si>
    <r>
      <t>MOE</t>
    </r>
    <r>
      <rPr>
        <vertAlign val="subscript"/>
        <sz val="12"/>
        <color theme="1"/>
        <rFont val="Arial"/>
        <family val="2"/>
        <scheme val="minor"/>
      </rPr>
      <t>#5</t>
    </r>
  </si>
  <si>
    <r>
      <t>Characteristic</t>
    </r>
    <r>
      <rPr>
        <vertAlign val="subscript"/>
        <sz val="12"/>
        <color theme="1"/>
        <rFont val="Arial"/>
        <family val="2"/>
        <scheme val="minor"/>
      </rPr>
      <t>#6</t>
    </r>
  </si>
  <si>
    <r>
      <t>Estimate</t>
    </r>
    <r>
      <rPr>
        <vertAlign val="subscript"/>
        <sz val="12"/>
        <color theme="1"/>
        <rFont val="Arial"/>
        <family val="2"/>
        <scheme val="minor"/>
      </rPr>
      <t>#6</t>
    </r>
  </si>
  <si>
    <r>
      <t>MOE</t>
    </r>
    <r>
      <rPr>
        <vertAlign val="subscript"/>
        <sz val="12"/>
        <color theme="1"/>
        <rFont val="Arial"/>
        <family val="2"/>
        <scheme val="minor"/>
      </rPr>
      <t>#6</t>
    </r>
  </si>
  <si>
    <r>
      <t>Characteristic</t>
    </r>
    <r>
      <rPr>
        <vertAlign val="subscript"/>
        <sz val="12"/>
        <color theme="1"/>
        <rFont val="Arial"/>
        <family val="2"/>
        <scheme val="minor"/>
      </rPr>
      <t>#7</t>
    </r>
  </si>
  <si>
    <r>
      <t>Estimate</t>
    </r>
    <r>
      <rPr>
        <vertAlign val="subscript"/>
        <sz val="12"/>
        <color theme="1"/>
        <rFont val="Arial"/>
        <family val="2"/>
        <scheme val="minor"/>
      </rPr>
      <t>#7</t>
    </r>
  </si>
  <si>
    <r>
      <t>MOE</t>
    </r>
    <r>
      <rPr>
        <vertAlign val="subscript"/>
        <sz val="12"/>
        <color theme="1"/>
        <rFont val="Arial"/>
        <family val="2"/>
        <scheme val="minor"/>
      </rPr>
      <t>#7</t>
    </r>
  </si>
  <si>
    <r>
      <t>Characteristic</t>
    </r>
    <r>
      <rPr>
        <vertAlign val="subscript"/>
        <sz val="12"/>
        <color theme="1"/>
        <rFont val="Arial"/>
        <family val="2"/>
        <scheme val="minor"/>
      </rPr>
      <t>#8</t>
    </r>
  </si>
  <si>
    <r>
      <t>Estimate</t>
    </r>
    <r>
      <rPr>
        <vertAlign val="subscript"/>
        <sz val="12"/>
        <color theme="1"/>
        <rFont val="Arial"/>
        <family val="2"/>
        <scheme val="minor"/>
      </rPr>
      <t>#8</t>
    </r>
  </si>
  <si>
    <r>
      <t>MOE</t>
    </r>
    <r>
      <rPr>
        <vertAlign val="subscript"/>
        <sz val="12"/>
        <color theme="1"/>
        <rFont val="Arial"/>
        <family val="2"/>
        <scheme val="minor"/>
      </rPr>
      <t>#8</t>
    </r>
  </si>
  <si>
    <r>
      <t>Characteristic</t>
    </r>
    <r>
      <rPr>
        <vertAlign val="subscript"/>
        <sz val="12"/>
        <color theme="1"/>
        <rFont val="Arial"/>
        <family val="2"/>
        <scheme val="minor"/>
      </rPr>
      <t>#9</t>
    </r>
  </si>
  <si>
    <r>
      <t>Estimate</t>
    </r>
    <r>
      <rPr>
        <vertAlign val="subscript"/>
        <sz val="12"/>
        <color theme="1"/>
        <rFont val="Arial"/>
        <family val="2"/>
        <scheme val="minor"/>
      </rPr>
      <t>#9</t>
    </r>
  </si>
  <si>
    <r>
      <t>MOE</t>
    </r>
    <r>
      <rPr>
        <vertAlign val="subscript"/>
        <sz val="12"/>
        <color theme="1"/>
        <rFont val="Arial"/>
        <family val="2"/>
        <scheme val="minor"/>
      </rPr>
      <t>#9</t>
    </r>
  </si>
  <si>
    <r>
      <t>Characteristic</t>
    </r>
    <r>
      <rPr>
        <vertAlign val="subscript"/>
        <sz val="12"/>
        <color theme="1"/>
        <rFont val="Arial"/>
        <family val="2"/>
        <scheme val="minor"/>
      </rPr>
      <t>#10</t>
    </r>
  </si>
  <si>
    <r>
      <t>Estimate</t>
    </r>
    <r>
      <rPr>
        <vertAlign val="subscript"/>
        <sz val="12"/>
        <color theme="1"/>
        <rFont val="Arial"/>
        <family val="2"/>
        <scheme val="minor"/>
      </rPr>
      <t>#10</t>
    </r>
  </si>
  <si>
    <r>
      <t>MOE</t>
    </r>
    <r>
      <rPr>
        <vertAlign val="subscript"/>
        <sz val="12"/>
        <color theme="1"/>
        <rFont val="Arial"/>
        <family val="2"/>
        <scheme val="minor"/>
      </rPr>
      <t>#10</t>
    </r>
  </si>
  <si>
    <r>
      <t>Estimate</t>
    </r>
    <r>
      <rPr>
        <vertAlign val="subscript"/>
        <sz val="12"/>
        <color theme="1"/>
        <rFont val="Arial"/>
        <family val="2"/>
        <scheme val="minor"/>
      </rPr>
      <t>#11</t>
    </r>
  </si>
  <si>
    <r>
      <t>Estimate</t>
    </r>
    <r>
      <rPr>
        <vertAlign val="subscript"/>
        <sz val="12"/>
        <color theme="1"/>
        <rFont val="Arial"/>
        <family val="2"/>
        <scheme val="minor"/>
      </rPr>
      <t>#12</t>
    </r>
  </si>
  <si>
    <r>
      <t>MOE</t>
    </r>
    <r>
      <rPr>
        <vertAlign val="subscript"/>
        <sz val="12"/>
        <color theme="1"/>
        <rFont val="Arial"/>
        <family val="2"/>
        <scheme val="minor"/>
      </rPr>
      <t>#12</t>
    </r>
  </si>
  <si>
    <r>
      <t>MOE</t>
    </r>
    <r>
      <rPr>
        <vertAlign val="subscript"/>
        <sz val="12"/>
        <color theme="1"/>
        <rFont val="Arial"/>
        <family val="2"/>
        <scheme val="minor"/>
      </rPr>
      <t>#11</t>
    </r>
  </si>
  <si>
    <t xml:space="preserve">  Income in the past 12 months at or above poverty level:</t>
  </si>
  <si>
    <t>Below Poverty Level</t>
  </si>
  <si>
    <t>Above Poverty Level</t>
  </si>
  <si>
    <r>
      <t>Estimate</t>
    </r>
    <r>
      <rPr>
        <vertAlign val="subscript"/>
        <sz val="12"/>
        <color theme="1"/>
        <rFont val="Arial"/>
        <family val="2"/>
        <scheme val="minor"/>
      </rPr>
      <t xml:space="preserve"> </t>
    </r>
    <r>
      <rPr>
        <sz val="12"/>
        <color theme="1"/>
        <rFont val="Arial"/>
        <family val="2"/>
        <scheme val="minor"/>
      </rPr>
      <t>Total Under 18</t>
    </r>
  </si>
  <si>
    <t>Over Poverty</t>
  </si>
  <si>
    <t>Below Poverty</t>
  </si>
  <si>
    <t>Total Under 18</t>
  </si>
  <si>
    <t>% Under 18 in Poverty</t>
  </si>
  <si>
    <t xml:space="preserve">Non Hispanic White Under 18 Not In Poverty </t>
  </si>
  <si>
    <t xml:space="preserve">Non Hispanic White  Under 18 In Poverty </t>
  </si>
  <si>
    <t xml:space="preserve">Black Under 18 Not In Poverty </t>
  </si>
  <si>
    <t xml:space="preserve">Black Under 18 In Poverty </t>
  </si>
  <si>
    <t>Asian Under 18 Not In Poverty</t>
  </si>
  <si>
    <t xml:space="preserve">Hispanic Under 18 Not In Poverty </t>
  </si>
  <si>
    <t xml:space="preserve">Hispanic Under 18 In Poverty </t>
  </si>
  <si>
    <t>Asian Under 18 In Poverty</t>
  </si>
  <si>
    <t>Hispanic Under 18 In Poverty - Lower Estimate</t>
  </si>
  <si>
    <t>Hispanic Under 18 In Poverty - Upper Estimate</t>
  </si>
  <si>
    <t>Non Hispanic White  Under 18 In Poverty - Lower Estimate</t>
  </si>
  <si>
    <t>Non Hispanic White Under 18 In Poverty - Upper Estimate</t>
  </si>
  <si>
    <t>Black Under 18 In Poverty - Lower Estimate</t>
  </si>
  <si>
    <t>Black Under 18 In Poverty - Upper Estimate</t>
  </si>
  <si>
    <t>Asian Under 18 In Poverty - Lower Estimate</t>
  </si>
  <si>
    <t>Asian Under 18 In Poverty - Upper Estimate</t>
  </si>
  <si>
    <t>In Poverty</t>
  </si>
  <si>
    <t>Percent in Poverty</t>
  </si>
  <si>
    <t>Total</t>
  </si>
  <si>
    <t>Asian</t>
  </si>
  <si>
    <t>Black</t>
  </si>
  <si>
    <t>% in Poverty</t>
  </si>
  <si>
    <t>Not in Poverty</t>
  </si>
  <si>
    <t>% poverty</t>
  </si>
  <si>
    <t>% child poverty</t>
  </si>
  <si>
    <t>Characteristic#1</t>
  </si>
  <si>
    <t>Estimate#1</t>
  </si>
  <si>
    <t>MOE#1</t>
  </si>
  <si>
    <t>Estimateagg</t>
  </si>
  <si>
    <t>MOEagg</t>
  </si>
  <si>
    <t>Characteristic#2</t>
  </si>
  <si>
    <t>Estimate#2</t>
  </si>
  <si>
    <t>MOE#2</t>
  </si>
  <si>
    <t xml:space="preserve">      Under 5 years</t>
  </si>
  <si>
    <t xml:space="preserve">      5 years</t>
  </si>
  <si>
    <t>Characteristic#3</t>
  </si>
  <si>
    <t>Estimate#3</t>
  </si>
  <si>
    <t>MOE#3</t>
  </si>
  <si>
    <t xml:space="preserve">      6 to 11 years</t>
  </si>
  <si>
    <t xml:space="preserve">      12 to 14 years</t>
  </si>
  <si>
    <t>Characteristic#4</t>
  </si>
  <si>
    <t>Estimate#4</t>
  </si>
  <si>
    <t>MOE#4</t>
  </si>
  <si>
    <t xml:space="preserve">      15 years</t>
  </si>
  <si>
    <t xml:space="preserve">      16 and 17 years</t>
  </si>
  <si>
    <t>Characteristic#5</t>
  </si>
  <si>
    <t>Estimate#5</t>
  </si>
  <si>
    <t>MOE#5</t>
  </si>
  <si>
    <t>Characteristic#6</t>
  </si>
  <si>
    <t>Estimate#6</t>
  </si>
  <si>
    <t>MOE#6</t>
  </si>
  <si>
    <t>Characteristic#7</t>
  </si>
  <si>
    <t>Estimate#7</t>
  </si>
  <si>
    <t>MOE#7</t>
  </si>
  <si>
    <t>Characteristic#8</t>
  </si>
  <si>
    <t>Estimate#8</t>
  </si>
  <si>
    <t>MOE#8</t>
  </si>
  <si>
    <t>Characteristic#9</t>
  </si>
  <si>
    <t>Estimate#9</t>
  </si>
  <si>
    <t>MOE#9</t>
  </si>
  <si>
    <t>Characteristic#10</t>
  </si>
  <si>
    <t>Estimate#10</t>
  </si>
  <si>
    <t>MOE#10</t>
  </si>
  <si>
    <t>Estimate#11</t>
  </si>
  <si>
    <t>MOE#11</t>
  </si>
  <si>
    <t>Estimate#12</t>
  </si>
  <si>
    <t>MOE#12</t>
  </si>
  <si>
    <t>Total in Poverty</t>
  </si>
  <si>
    <t>Total Not in Poverty</t>
  </si>
  <si>
    <r>
      <rPr>
        <b/>
        <sz val="11"/>
        <color indexed="8"/>
        <rFont val="Calibri"/>
        <family val="2"/>
      </rPr>
      <t>Source(s):</t>
    </r>
    <r>
      <rPr>
        <sz val="11"/>
        <color theme="1"/>
        <rFont val="Arial"/>
        <family val="2"/>
        <scheme val="minor"/>
      </rPr>
      <t xml:space="preserve"> Tables B17001B, B17001D, B17001H, and B17001I, Poverty Status in the Past 12 Months by Sex by Age (Black, Asian, White non-Hispanic, and Hispanic, respectively), 2015  American Community Survey 5-Year Estimates</t>
    </r>
  </si>
  <si>
    <t>S1701 5-Year</t>
  </si>
  <si>
    <t>B17001_ 5-Yr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</si>
</sst>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>
    <font>
      <sz val="11"/>
      <color theme="1"/>
      <name val="Arial"/>
      <family val="2"/>
      <scheme val="minor"/>
    </font>
    <font>
      <b/>
      <sz val="11"/>
      <color indexed="8"/>
      <name val="Calibri"/>
      <family val="2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0"/>
      <color indexed="8"/>
      <name val="SansSerif"/>
    </font>
    <font>
      <sz val="12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vertAlign val="subscript"/>
      <sz val="12"/>
      <color theme="1"/>
      <name val="Arial"/>
      <family val="2"/>
      <scheme val="minor"/>
    </font>
    <font>
      <sz val="10"/>
      <name val="Arial"/>
      <family val="2"/>
    </font>
    <font>
      <sz val="12"/>
      <name val="Arial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8" fillId="0" borderId="0"/>
    <xf numFmtId="0" fontId="10" fillId="0" borderId="0"/>
    <xf numFmtId="43" fontId="2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wrapText="1"/>
    </xf>
    <xf numFmtId="9" fontId="0" fillId="0" borderId="0" xfId="0" applyNumberFormat="1"/>
    <xf numFmtId="0" fontId="3" fillId="0" borderId="0" xfId="0" applyFont="1"/>
    <xf numFmtId="0" fontId="3" fillId="2" borderId="1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9" fontId="0" fillId="0" borderId="0" xfId="1" applyFont="1"/>
    <xf numFmtId="0" fontId="5" fillId="0" borderId="0" xfId="0" applyFont="1"/>
    <xf numFmtId="0" fontId="5" fillId="0" borderId="0" xfId="0" applyFont="1" applyAlignment="1">
      <alignment horizontal="center"/>
    </xf>
    <xf numFmtId="0" fontId="5" fillId="4" borderId="0" xfId="0" applyFont="1" applyFill="1"/>
    <xf numFmtId="3" fontId="5" fillId="4" borderId="0" xfId="0" applyNumberFormat="1" applyFont="1" applyFill="1" applyAlignment="1">
      <alignment horizontal="right"/>
    </xf>
    <xf numFmtId="3" fontId="9" fillId="4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right"/>
    </xf>
    <xf numFmtId="3" fontId="6" fillId="0" borderId="0" xfId="0" applyNumberFormat="1" applyFont="1" applyAlignment="1">
      <alignment horizontal="right"/>
    </xf>
    <xf numFmtId="1" fontId="0" fillId="0" borderId="0" xfId="0" applyNumberFormat="1"/>
    <xf numFmtId="0" fontId="0" fillId="0" borderId="0" xfId="0" applyAlignment="1"/>
    <xf numFmtId="0" fontId="0" fillId="0" borderId="0" xfId="0" applyNumberFormat="1"/>
    <xf numFmtId="0" fontId="2" fillId="0" borderId="0" xfId="1" applyNumberFormat="1" applyFont="1"/>
    <xf numFmtId="0" fontId="2" fillId="0" borderId="0" xfId="1" applyNumberFormat="1" applyFont="1" applyAlignment="1">
      <alignment horizontal="right"/>
    </xf>
    <xf numFmtId="1" fontId="2" fillId="0" borderId="0" xfId="1" applyNumberFormat="1" applyFont="1"/>
    <xf numFmtId="1" fontId="2" fillId="0" borderId="0" xfId="1" applyNumberFormat="1" applyFont="1" applyAlignment="1">
      <alignment horizontal="right"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9" fontId="0" fillId="0" borderId="2" xfId="1" applyFont="1" applyBorder="1"/>
    <xf numFmtId="0" fontId="0" fillId="0" borderId="0" xfId="0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164" fontId="0" fillId="0" borderId="0" xfId="4" applyNumberFormat="1" applyFont="1"/>
    <xf numFmtId="0" fontId="4" fillId="3" borderId="9" xfId="0" applyFont="1" applyFill="1" applyBorder="1" applyAlignment="1">
      <alignment horizontal="left" vertical="top" wrapText="1"/>
    </xf>
    <xf numFmtId="3" fontId="4" fillId="3" borderId="9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9" fontId="0" fillId="0" borderId="0" xfId="1" applyNumberFormat="1" applyFont="1"/>
    <xf numFmtId="164" fontId="0" fillId="0" borderId="2" xfId="4" applyNumberFormat="1" applyFont="1" applyBorder="1"/>
    <xf numFmtId="164" fontId="0" fillId="0" borderId="3" xfId="4" applyNumberFormat="1" applyFont="1" applyBorder="1"/>
    <xf numFmtId="164" fontId="0" fillId="0" borderId="0" xfId="0" applyNumberFormat="1"/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/>
    </xf>
    <xf numFmtId="0" fontId="4" fillId="3" borderId="9" xfId="0" applyNumberFormat="1" applyFont="1" applyFill="1" applyBorder="1" applyAlignment="1">
      <alignment horizontal="left" vertical="top" wrapText="1"/>
    </xf>
    <xf numFmtId="0" fontId="4" fillId="3" borderId="9" xfId="0" applyFont="1" applyFill="1" applyBorder="1" applyAlignment="1">
      <alignment horizontal="left" vertical="top" wrapText="1"/>
    </xf>
    <xf numFmtId="3" fontId="4" fillId="3" borderId="9" xfId="0" applyNumberFormat="1" applyFont="1" applyFill="1" applyBorder="1" applyAlignment="1">
      <alignment horizontal="left" vertical="top" wrapText="1"/>
    </xf>
    <xf numFmtId="0" fontId="4" fillId="3" borderId="11" xfId="0" applyFont="1" applyFill="1" applyBorder="1" applyAlignment="1">
      <alignment horizontal="left" vertical="top" wrapText="1"/>
    </xf>
    <xf numFmtId="0" fontId="4" fillId="3" borderId="12" xfId="0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left" vertical="top" wrapText="1"/>
    </xf>
    <xf numFmtId="0" fontId="4" fillId="3" borderId="9" xfId="3" applyFont="1" applyFill="1" applyBorder="1" applyAlignment="1">
      <alignment horizontal="left" vertical="top" wrapText="1"/>
    </xf>
    <xf numFmtId="0" fontId="0" fillId="0" borderId="0" xfId="0" applyAlignment="1">
      <alignment horizontal="center"/>
    </xf>
  </cellXfs>
  <cellStyles count="5">
    <cellStyle name="Comma" xfId="4" builtinId="3"/>
    <cellStyle name="Normal" xfId="0" builtinId="0"/>
    <cellStyle name="Normal 2" xfId="2"/>
    <cellStyle name="Normal 3" xfId="3"/>
    <cellStyle name="Percent" xfId="1" builtinId="5"/>
  </cellStyles>
  <dxfs count="0"/>
  <tableStyles count="0" defaultTableStyle="TableStyleMedium2" defaultPivotStyle="PivotStyleLight16"/>
  <colors>
    <mruColors>
      <color rgb="FF7BA4D9"/>
      <color rgb="FF699B7B"/>
      <color rgb="FF5387CD"/>
      <color rgb="FFFFDB69"/>
      <color rgb="FFFFCC00"/>
      <color rgb="FF74233D"/>
      <color rgb="FF799D4B"/>
      <color rgb="FFD68029"/>
      <color rgb="FF5175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/>
              <a:t>Travis County Children by Race &amp; Ethnicity,</a:t>
            </a:r>
          </a:p>
          <a:p>
            <a:pPr algn="ctr" rtl="0">
              <a:defRPr/>
            </a:pPr>
            <a:r>
              <a:rPr lang="en-US"/>
              <a:t> 2011-2015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ysClr val="windowText" lastClr="000000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'Percent in Poverty'!$C$3</c:f>
              <c:strCache>
                <c:ptCount val="1"/>
                <c:pt idx="0">
                  <c:v>Not in Poverty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'Percent in Poverty'!$B$4:$B$7</c:f>
              <c:strCache>
                <c:ptCount val="4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White</c:v>
                </c:pt>
              </c:strCache>
            </c:strRef>
          </c:cat>
          <c:val>
            <c:numRef>
              <c:f>'Percent in Poverty'!$C$4:$C$7</c:f>
              <c:numCache>
                <c:formatCode>_(* #,##0_);_(* \(#,##0\);_(* "-"??_);_(@_)</c:formatCode>
                <c:ptCount val="4"/>
                <c:pt idx="0">
                  <c:v>12343</c:v>
                </c:pt>
                <c:pt idx="1">
                  <c:v>15135</c:v>
                </c:pt>
                <c:pt idx="2">
                  <c:v>78201</c:v>
                </c:pt>
                <c:pt idx="3">
                  <c:v>86541</c:v>
                </c:pt>
              </c:numCache>
            </c:numRef>
          </c:val>
        </c:ser>
        <c:ser>
          <c:idx val="1"/>
          <c:order val="1"/>
          <c:tx>
            <c:strRef>
              <c:f>'Percent in Poverty'!$D$3</c:f>
              <c:strCache>
                <c:ptCount val="1"/>
                <c:pt idx="0">
                  <c:v>In Poverty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'Percent in Poverty'!$B$4:$B$7</c:f>
              <c:strCache>
                <c:ptCount val="4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White</c:v>
                </c:pt>
              </c:strCache>
            </c:strRef>
          </c:cat>
          <c:val>
            <c:numRef>
              <c:f>'Percent in Poverty'!$D$4:$D$7</c:f>
              <c:numCache>
                <c:formatCode>_(* #,##0_);_(* \(#,##0\);_(* "-"??_);_(@_)</c:formatCode>
                <c:ptCount val="4"/>
                <c:pt idx="0">
                  <c:v>997</c:v>
                </c:pt>
                <c:pt idx="1">
                  <c:v>8302</c:v>
                </c:pt>
                <c:pt idx="2">
                  <c:v>42719</c:v>
                </c:pt>
                <c:pt idx="3">
                  <c:v>5114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8343744"/>
        <c:axId val="298350272"/>
      </c:barChart>
      <c:catAx>
        <c:axId val="298343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298350272"/>
        <c:crosses val="autoZero"/>
        <c:auto val="1"/>
        <c:lblAlgn val="ctr"/>
        <c:lblOffset val="100"/>
        <c:noMultiLvlLbl val="0"/>
      </c:catAx>
      <c:valAx>
        <c:axId val="298350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298343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 sz="1200">
                <a:solidFill>
                  <a:sysClr val="windowText" lastClr="000000"/>
                </a:solidFill>
              </a:rPr>
              <a:t>Poverty by Race &amp; Ethnicity, </a:t>
            </a:r>
            <a:br>
              <a:rPr lang="en-US" sz="1200">
                <a:solidFill>
                  <a:sysClr val="windowText" lastClr="000000"/>
                </a:solidFill>
              </a:rPr>
            </a:br>
            <a:r>
              <a:rPr lang="en-US" sz="1200">
                <a:solidFill>
                  <a:sysClr val="windowText" lastClr="000000"/>
                </a:solidFill>
              </a:rPr>
              <a:t>Travis County, 2011-2015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259302146055273"/>
          <c:y val="0.2758602859781501"/>
          <c:w val="0.78629586742833613"/>
          <c:h val="0.601731228019060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'Percent in Poverty'!$C$23</c:f>
              <c:strCache>
                <c:ptCount val="1"/>
                <c:pt idx="0">
                  <c:v>% poverty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cat>
            <c:strRef>
              <c:f>'Percent in Poverty'!$B$24:$B$27</c:f>
              <c:strCache>
                <c:ptCount val="4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White</c:v>
                </c:pt>
              </c:strCache>
            </c:strRef>
          </c:cat>
          <c:val>
            <c:numRef>
              <c:f>'Percent in Poverty'!$C$24:$C$27</c:f>
              <c:numCache>
                <c:formatCode>0%</c:formatCode>
                <c:ptCount val="4"/>
                <c:pt idx="0">
                  <c:v>0.14000000000000001</c:v>
                </c:pt>
                <c:pt idx="1">
                  <c:v>0.23</c:v>
                </c:pt>
                <c:pt idx="2">
                  <c:v>0.26</c:v>
                </c:pt>
                <c:pt idx="3">
                  <c:v>0.09</c:v>
                </c:pt>
              </c:numCache>
            </c:numRef>
          </c:val>
        </c:ser>
        <c:ser>
          <c:idx val="1"/>
          <c:order val="1"/>
          <c:tx>
            <c:strRef>
              <c:f>'Percent in Poverty'!$D$23</c:f>
              <c:strCache>
                <c:ptCount val="1"/>
                <c:pt idx="0">
                  <c:v>% child poverty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'Percent in Poverty'!$B$24:$B$27</c:f>
              <c:strCache>
                <c:ptCount val="4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White</c:v>
                </c:pt>
              </c:strCache>
            </c:strRef>
          </c:cat>
          <c:val>
            <c:numRef>
              <c:f>'Percent in Poverty'!$D$24:$D$27</c:f>
              <c:numCache>
                <c:formatCode>0%</c:formatCode>
                <c:ptCount val="4"/>
                <c:pt idx="0">
                  <c:v>7.2912095948515429E-2</c:v>
                </c:pt>
                <c:pt idx="1">
                  <c:v>0.35422622349276783</c:v>
                </c:pt>
                <c:pt idx="2">
                  <c:v>0.35743630506630969</c:v>
                </c:pt>
                <c:pt idx="3">
                  <c:v>5.5779760476429401E-2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0"/>
        <c:overlap val="-28"/>
        <c:axId val="298413544"/>
        <c:axId val="298432424"/>
      </c:barChart>
      <c:catAx>
        <c:axId val="298413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298432424"/>
        <c:crosses val="autoZero"/>
        <c:auto val="1"/>
        <c:lblAlgn val="ctr"/>
        <c:lblOffset val="100"/>
        <c:noMultiLvlLbl val="0"/>
      </c:catAx>
      <c:valAx>
        <c:axId val="298432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298413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47624</xdr:colOff>
      <xdr:row>1</xdr:row>
      <xdr:rowOff>28576</xdr:rowOff>
    </xdr:from>
    <xdr:to>
      <xdr:col>14</xdr:col>
      <xdr:colOff>16144</xdr:colOff>
      <xdr:row>14</xdr:row>
      <xdr:rowOff>129152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16363</xdr:colOff>
      <xdr:row>1</xdr:row>
      <xdr:rowOff>85481</xdr:rowOff>
    </xdr:from>
    <xdr:to>
      <xdr:col>20</xdr:col>
      <xdr:colOff>187813</xdr:colOff>
      <xdr:row>12</xdr:row>
      <xdr:rowOff>52386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7B9B60"/>
      </a:accent3>
      <a:accent4>
        <a:srgbClr val="8064A2"/>
      </a:accent4>
      <a:accent5>
        <a:srgbClr val="4BACC6"/>
      </a:accent5>
      <a:accent6>
        <a:srgbClr val="F8A81E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9"/>
  <sheetViews>
    <sheetView tabSelected="1" zoomScale="78" zoomScaleNormal="78" workbookViewId="0">
      <selection activeCell="P20" sqref="P20"/>
    </sheetView>
  </sheetViews>
  <sheetFormatPr defaultRowHeight="14.25"/>
  <cols>
    <col min="3" max="3" width="11.125" customWidth="1"/>
    <col min="4" max="4" width="10.875" bestFit="1" customWidth="1"/>
    <col min="5" max="5" width="11.625" bestFit="1" customWidth="1"/>
  </cols>
  <sheetData>
    <row r="2" spans="2:8" ht="15" thickBot="1"/>
    <row r="3" spans="2:8" ht="30.75" thickBot="1">
      <c r="B3" s="5"/>
      <c r="C3" s="29" t="s">
        <v>76</v>
      </c>
      <c r="D3" s="30" t="s">
        <v>70</v>
      </c>
      <c r="E3" s="30" t="s">
        <v>72</v>
      </c>
      <c r="F3" s="31" t="s">
        <v>75</v>
      </c>
    </row>
    <row r="4" spans="2:8" ht="15">
      <c r="B4" s="6" t="s">
        <v>73</v>
      </c>
      <c r="C4" s="32">
        <v>12343</v>
      </c>
      <c r="D4" s="32">
        <v>997</v>
      </c>
      <c r="E4" s="32">
        <v>13674</v>
      </c>
      <c r="F4" s="10">
        <v>7.2912095948515429E-2</v>
      </c>
    </row>
    <row r="5" spans="2:8" ht="15">
      <c r="B5" s="6" t="s">
        <v>74</v>
      </c>
      <c r="C5" s="32">
        <v>15135</v>
      </c>
      <c r="D5" s="32">
        <v>8302</v>
      </c>
      <c r="E5" s="32">
        <v>23437</v>
      </c>
      <c r="F5" s="10">
        <v>0.35422622349276783</v>
      </c>
    </row>
    <row r="6" spans="2:8" ht="15.75" thickBot="1">
      <c r="B6" s="7" t="s">
        <v>1</v>
      </c>
      <c r="C6" s="32">
        <v>78201</v>
      </c>
      <c r="D6" s="32">
        <v>42719</v>
      </c>
      <c r="E6" s="32">
        <v>119515</v>
      </c>
      <c r="F6" s="10">
        <v>0.35743630506630969</v>
      </c>
    </row>
    <row r="7" spans="2:8" ht="15.75" thickBot="1">
      <c r="B7" s="7" t="s">
        <v>2</v>
      </c>
      <c r="C7" s="32">
        <v>86541</v>
      </c>
      <c r="D7" s="32">
        <v>5114</v>
      </c>
      <c r="E7" s="32">
        <v>91682</v>
      </c>
      <c r="F7" s="10">
        <v>5.5779760476429401E-2</v>
      </c>
    </row>
    <row r="9" spans="2:8">
      <c r="B9" s="41" t="s">
        <v>123</v>
      </c>
      <c r="C9" s="41"/>
      <c r="D9" s="41"/>
      <c r="E9" s="41"/>
      <c r="F9" s="41"/>
      <c r="G9" s="41"/>
      <c r="H9" s="41"/>
    </row>
    <row r="10" spans="2:8">
      <c r="B10" s="41"/>
      <c r="C10" s="41"/>
      <c r="D10" s="41"/>
      <c r="E10" s="41"/>
      <c r="F10" s="41"/>
      <c r="G10" s="41"/>
      <c r="H10" s="41"/>
    </row>
    <row r="11" spans="2:8">
      <c r="B11" s="41"/>
      <c r="C11" s="41"/>
      <c r="D11" s="41"/>
      <c r="E11" s="41"/>
      <c r="F11" s="41"/>
      <c r="G11" s="41"/>
      <c r="H11" s="41"/>
    </row>
    <row r="12" spans="2:8">
      <c r="B12" s="41"/>
      <c r="C12" s="41"/>
      <c r="D12" s="41"/>
      <c r="E12" s="41"/>
      <c r="F12" s="41"/>
      <c r="G12" s="41"/>
      <c r="H12" s="41"/>
    </row>
    <row r="18" spans="2:5">
      <c r="E18" s="28"/>
    </row>
    <row r="20" spans="2:5">
      <c r="D20" s="28"/>
    </row>
    <row r="22" spans="2:5">
      <c r="B22">
        <v>2015</v>
      </c>
    </row>
    <row r="23" spans="2:5">
      <c r="C23" t="s">
        <v>77</v>
      </c>
      <c r="D23" t="s">
        <v>78</v>
      </c>
    </row>
    <row r="24" spans="2:5">
      <c r="B24" t="s">
        <v>73</v>
      </c>
      <c r="C24" s="2">
        <v>0.14000000000000001</v>
      </c>
      <c r="D24" s="2">
        <f t="shared" ref="D24:D27" si="0">F4</f>
        <v>7.2912095948515429E-2</v>
      </c>
    </row>
    <row r="25" spans="2:5">
      <c r="B25" t="s">
        <v>74</v>
      </c>
      <c r="C25" s="2">
        <v>0.23</v>
      </c>
      <c r="D25" s="2">
        <f t="shared" si="0"/>
        <v>0.35422622349276783</v>
      </c>
    </row>
    <row r="26" spans="2:5">
      <c r="B26" t="s">
        <v>1</v>
      </c>
      <c r="C26" s="2">
        <v>0.26</v>
      </c>
      <c r="D26" s="2">
        <f t="shared" si="0"/>
        <v>0.35743630506630969</v>
      </c>
    </row>
    <row r="27" spans="2:5">
      <c r="B27" t="s">
        <v>2</v>
      </c>
      <c r="C27" s="2">
        <v>0.09</v>
      </c>
      <c r="D27" s="2">
        <f t="shared" si="0"/>
        <v>5.5779760476429401E-2</v>
      </c>
    </row>
    <row r="29" spans="2:5">
      <c r="C29" t="s">
        <v>124</v>
      </c>
      <c r="D29" t="s">
        <v>125</v>
      </c>
    </row>
  </sheetData>
  <mergeCells count="1">
    <mergeCell ref="B9:H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zoomScale="87" zoomScaleNormal="87" workbookViewId="0">
      <selection activeCell="P9" sqref="P9"/>
    </sheetView>
  </sheetViews>
  <sheetFormatPr defaultRowHeight="14.25"/>
  <cols>
    <col min="4" max="5" width="10.5" bestFit="1" customWidth="1"/>
    <col min="6" max="6" width="11.375" bestFit="1" customWidth="1"/>
    <col min="7" max="7" width="10.5" bestFit="1" customWidth="1"/>
  </cols>
  <sheetData>
    <row r="1" spans="1:12" ht="15" thickBot="1"/>
    <row r="2" spans="1:12" ht="15.75" thickBot="1">
      <c r="A2" t="s">
        <v>50</v>
      </c>
      <c r="C2" s="5"/>
      <c r="D2" s="4" t="s">
        <v>3</v>
      </c>
      <c r="E2" s="8" t="s">
        <v>4</v>
      </c>
      <c r="F2" s="8" t="s">
        <v>1</v>
      </c>
      <c r="G2" s="9" t="s">
        <v>2</v>
      </c>
    </row>
    <row r="3" spans="1:12" ht="15.75" thickBot="1">
      <c r="C3" s="7">
        <v>2015</v>
      </c>
      <c r="D3" s="38">
        <v>12343</v>
      </c>
      <c r="E3" s="39">
        <v>15135</v>
      </c>
      <c r="F3" s="39">
        <v>78201</v>
      </c>
      <c r="G3" s="39">
        <v>86541</v>
      </c>
      <c r="I3">
        <v>12343</v>
      </c>
      <c r="J3">
        <v>997</v>
      </c>
      <c r="K3" s="40">
        <f>D9</f>
        <v>13340</v>
      </c>
      <c r="L3" s="10">
        <f>J3/K3</f>
        <v>7.4737631184407793E-2</v>
      </c>
    </row>
    <row r="4" spans="1:12" ht="15" thickBot="1">
      <c r="I4">
        <v>15135</v>
      </c>
      <c r="J4">
        <v>8302</v>
      </c>
      <c r="K4" s="40">
        <f>E9</f>
        <v>23437</v>
      </c>
      <c r="L4" s="10">
        <f t="shared" ref="L4:L6" si="0">J4/K4</f>
        <v>0.35422622349276783</v>
      </c>
    </row>
    <row r="5" spans="1:12" ht="15.75" thickBot="1">
      <c r="A5" t="s">
        <v>51</v>
      </c>
      <c r="C5" s="5"/>
      <c r="D5" s="4" t="s">
        <v>3</v>
      </c>
      <c r="E5" s="8" t="s">
        <v>4</v>
      </c>
      <c r="F5" s="8" t="s">
        <v>1</v>
      </c>
      <c r="G5" s="9" t="s">
        <v>2</v>
      </c>
      <c r="I5">
        <v>78201</v>
      </c>
      <c r="J5">
        <v>42719</v>
      </c>
      <c r="K5" s="40">
        <f>F9</f>
        <v>120920</v>
      </c>
      <c r="L5" s="10">
        <f t="shared" si="0"/>
        <v>0.35328316242143565</v>
      </c>
    </row>
    <row r="6" spans="1:12" ht="15.75" thickBot="1">
      <c r="C6" s="7">
        <v>2015</v>
      </c>
      <c r="D6" s="38">
        <v>997</v>
      </c>
      <c r="E6" s="39">
        <v>8302</v>
      </c>
      <c r="F6" s="39">
        <v>42719</v>
      </c>
      <c r="G6" s="39">
        <v>5114</v>
      </c>
      <c r="I6">
        <v>86541</v>
      </c>
      <c r="J6">
        <v>5114</v>
      </c>
      <c r="K6" s="40">
        <f>G9</f>
        <v>91682</v>
      </c>
      <c r="L6" s="10">
        <f t="shared" si="0"/>
        <v>5.5779760476429401E-2</v>
      </c>
    </row>
    <row r="7" spans="1:12" ht="15" thickBot="1"/>
    <row r="8" spans="1:12" ht="15.75" thickBot="1">
      <c r="A8" t="s">
        <v>52</v>
      </c>
      <c r="C8" s="5"/>
      <c r="D8" s="4" t="s">
        <v>3</v>
      </c>
      <c r="E8" s="8" t="s">
        <v>4</v>
      </c>
      <c r="F8" s="8" t="s">
        <v>1</v>
      </c>
      <c r="G8" s="9" t="s">
        <v>2</v>
      </c>
    </row>
    <row r="9" spans="1:12" ht="15.75" thickBot="1">
      <c r="C9" s="7">
        <v>2015</v>
      </c>
      <c r="D9" s="38">
        <f>SUM(D6,D3)</f>
        <v>13340</v>
      </c>
      <c r="E9" s="38">
        <f t="shared" ref="E9:F9" si="1">SUM(E6,E3)</f>
        <v>23437</v>
      </c>
      <c r="F9" s="38">
        <f t="shared" si="1"/>
        <v>120920</v>
      </c>
      <c r="G9" s="39">
        <v>91682</v>
      </c>
    </row>
    <row r="10" spans="1:12" ht="15" thickBot="1"/>
    <row r="11" spans="1:12" ht="15.75" thickBot="1">
      <c r="A11" t="s">
        <v>71</v>
      </c>
      <c r="C11" s="5"/>
      <c r="D11" s="4" t="s">
        <v>3</v>
      </c>
      <c r="E11" s="8" t="s">
        <v>4</v>
      </c>
      <c r="F11" s="8" t="s">
        <v>1</v>
      </c>
      <c r="G11" s="9" t="s">
        <v>2</v>
      </c>
    </row>
    <row r="12" spans="1:12" ht="15.75" thickBot="1">
      <c r="C12" s="7">
        <v>2015</v>
      </c>
      <c r="D12" s="27">
        <f>D6/D9</f>
        <v>7.4737631184407793E-2</v>
      </c>
      <c r="E12" s="27">
        <f>E6/E9</f>
        <v>0.35422622349276783</v>
      </c>
      <c r="F12" s="27">
        <f>F6/F9</f>
        <v>0.35328316242143565</v>
      </c>
      <c r="G12" s="27">
        <f>G6/G9</f>
        <v>5.5779760476429401E-2</v>
      </c>
    </row>
  </sheetData>
  <pageMargins left="0.7" right="0.7" top="0.75" bottom="0.75" header="0.3" footer="0.3"/>
  <pageSetup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opLeftCell="A19" workbookViewId="0">
      <selection activeCell="D23" sqref="D23"/>
    </sheetView>
  </sheetViews>
  <sheetFormatPr defaultRowHeight="14.25"/>
  <cols>
    <col min="1" max="3" width="15.625" customWidth="1"/>
    <col min="4" max="5" width="18.75" customWidth="1"/>
    <col min="6" max="6" width="20" customWidth="1"/>
    <col min="7" max="8" width="15.875" customWidth="1"/>
    <col min="11" max="11" width="9" style="10"/>
    <col min="12" max="12" width="10.375" style="10" customWidth="1"/>
    <col min="13" max="14" width="9" style="10"/>
  </cols>
  <sheetData>
    <row r="1" spans="2:17" ht="15">
      <c r="B1" s="1"/>
      <c r="D1" s="1"/>
      <c r="E1" s="1"/>
      <c r="F1" s="1"/>
      <c r="G1" s="1"/>
      <c r="H1" s="25"/>
      <c r="I1" s="12"/>
      <c r="J1" s="1"/>
    </row>
    <row r="2" spans="2:17">
      <c r="D2" s="20"/>
      <c r="E2" s="20"/>
      <c r="F2" s="2"/>
      <c r="G2" s="2"/>
      <c r="H2" s="2"/>
    </row>
    <row r="3" spans="2:17">
      <c r="D3" s="20"/>
      <c r="E3" s="20"/>
      <c r="F3" s="2"/>
      <c r="G3" s="2"/>
      <c r="H3" s="2"/>
    </row>
    <row r="4" spans="2:17" ht="15">
      <c r="D4" s="20"/>
      <c r="E4" s="20"/>
      <c r="F4" s="2"/>
      <c r="G4" s="2"/>
      <c r="H4" s="11"/>
      <c r="I4" s="12"/>
    </row>
    <row r="5" spans="2:17" ht="15">
      <c r="C5" s="18"/>
      <c r="D5" s="20"/>
      <c r="E5" s="18"/>
      <c r="F5" s="18"/>
      <c r="G5" s="18"/>
      <c r="H5" s="26"/>
      <c r="I5" s="26"/>
      <c r="J5" s="10"/>
      <c r="O5" s="11"/>
    </row>
    <row r="6" spans="2:17" ht="15">
      <c r="C6" s="18"/>
      <c r="D6" s="20"/>
      <c r="E6" s="18"/>
      <c r="F6" s="18"/>
      <c r="G6" s="18"/>
      <c r="H6" s="26"/>
      <c r="I6" s="26"/>
      <c r="J6" s="10"/>
      <c r="O6" s="16"/>
    </row>
    <row r="7" spans="2:17" ht="15">
      <c r="C7" s="18"/>
      <c r="D7" s="21"/>
      <c r="E7" s="23"/>
      <c r="F7" s="18"/>
      <c r="G7" s="18"/>
      <c r="H7" s="26"/>
      <c r="I7" s="26"/>
      <c r="J7" s="10"/>
      <c r="O7" s="11"/>
      <c r="P7" s="11"/>
      <c r="Q7" s="11"/>
    </row>
    <row r="8" spans="2:17" ht="15">
      <c r="C8" s="18"/>
      <c r="D8" s="22"/>
      <c r="E8" s="24"/>
      <c r="F8" s="18"/>
      <c r="G8" s="18"/>
      <c r="H8" s="26"/>
      <c r="I8" s="26"/>
      <c r="J8" s="10"/>
      <c r="O8" s="11"/>
      <c r="P8" s="11"/>
      <c r="Q8" s="11"/>
    </row>
    <row r="9" spans="2:17" ht="15">
      <c r="C9" s="18"/>
      <c r="D9" s="22"/>
      <c r="E9" s="24"/>
      <c r="F9" s="18"/>
      <c r="G9" s="18"/>
      <c r="H9" s="26"/>
      <c r="I9" s="26"/>
      <c r="J9" s="10"/>
    </row>
    <row r="10" spans="2:17">
      <c r="D10" s="20"/>
      <c r="E10" s="20"/>
    </row>
    <row r="11" spans="2:17">
      <c r="B11" s="1"/>
      <c r="D11" s="1"/>
      <c r="E11" s="1"/>
      <c r="F11" s="1"/>
      <c r="G11" s="1"/>
      <c r="H11" s="1"/>
    </row>
    <row r="12" spans="2:17">
      <c r="D12" s="20"/>
      <c r="E12" s="20"/>
      <c r="F12" s="2"/>
      <c r="G12" s="2"/>
      <c r="H12" s="2"/>
    </row>
    <row r="13" spans="2:17">
      <c r="D13" s="20"/>
      <c r="E13" s="20"/>
      <c r="F13" s="2"/>
      <c r="G13" s="2"/>
      <c r="H13" s="2"/>
    </row>
    <row r="14" spans="2:17">
      <c r="D14" s="20"/>
      <c r="E14" s="20"/>
      <c r="F14" s="2"/>
      <c r="G14" s="2"/>
      <c r="H14" s="2"/>
    </row>
    <row r="15" spans="2:17" ht="15">
      <c r="C15" s="18"/>
      <c r="D15" s="20"/>
      <c r="E15" s="18"/>
      <c r="F15" s="18"/>
      <c r="G15" s="18"/>
      <c r="H15" s="26"/>
      <c r="I15" s="26"/>
      <c r="J15" s="10"/>
    </row>
    <row r="16" spans="2:17" ht="15">
      <c r="C16" s="18"/>
      <c r="D16" s="20"/>
      <c r="E16" s="18"/>
      <c r="F16" s="18"/>
      <c r="G16" s="18"/>
      <c r="H16" s="26"/>
      <c r="I16" s="26"/>
      <c r="J16" s="10"/>
    </row>
    <row r="17" spans="1:12" ht="15">
      <c r="C17" s="18"/>
      <c r="D17" s="21"/>
      <c r="E17" s="23"/>
      <c r="F17" s="18"/>
      <c r="G17" s="18"/>
      <c r="H17" s="26"/>
      <c r="I17" s="26"/>
      <c r="J17" s="10"/>
    </row>
    <row r="18" spans="1:12" ht="15">
      <c r="C18" s="18"/>
      <c r="D18" s="22"/>
      <c r="E18" s="24"/>
      <c r="F18" s="18"/>
      <c r="G18" s="18"/>
      <c r="H18" s="26"/>
      <c r="I18" s="26"/>
      <c r="J18" s="10"/>
    </row>
    <row r="19" spans="1:12" ht="15">
      <c r="C19" s="18"/>
      <c r="D19" s="22"/>
      <c r="E19" s="24"/>
      <c r="F19" s="18"/>
      <c r="G19" s="18"/>
      <c r="H19" s="26"/>
      <c r="I19" s="26"/>
      <c r="J19" s="10"/>
    </row>
    <row r="21" spans="1:12">
      <c r="B21" s="1"/>
      <c r="D21" s="1"/>
      <c r="E21" s="1"/>
      <c r="F21" s="1"/>
      <c r="G21" s="1"/>
      <c r="H21" s="1"/>
    </row>
    <row r="22" spans="1:12" ht="45">
      <c r="A22" t="s">
        <v>0</v>
      </c>
      <c r="B22" s="1" t="s">
        <v>59</v>
      </c>
      <c r="C22" t="s">
        <v>5</v>
      </c>
      <c r="D22" s="1" t="s">
        <v>60</v>
      </c>
      <c r="E22" s="1" t="s">
        <v>5</v>
      </c>
      <c r="F22" s="1" t="s">
        <v>62</v>
      </c>
      <c r="G22" s="1" t="s">
        <v>63</v>
      </c>
      <c r="H22" s="25" t="s">
        <v>49</v>
      </c>
      <c r="I22" s="12" t="s">
        <v>14</v>
      </c>
      <c r="J22" s="1" t="s">
        <v>53</v>
      </c>
    </row>
    <row r="23" spans="1:12" ht="15">
      <c r="A23">
        <v>2015</v>
      </c>
      <c r="B23">
        <v>78201</v>
      </c>
      <c r="C23" s="18">
        <v>1904.4797189783881</v>
      </c>
      <c r="D23" s="22">
        <v>42719</v>
      </c>
      <c r="E23" s="24">
        <v>1656.7250828064384</v>
      </c>
      <c r="F23" s="18">
        <f t="shared" ref="F23" si="0">D23+E23</f>
        <v>44375.725082806435</v>
      </c>
      <c r="G23" s="18">
        <f t="shared" ref="G23" si="1">D23-E23</f>
        <v>41062.274917193565</v>
      </c>
      <c r="H23" s="26">
        <f t="shared" ref="H23" si="2">B23+D23</f>
        <v>120920</v>
      </c>
      <c r="I23" s="26">
        <f t="shared" ref="I23" si="3">SQRT(((C23)^2)+((E23)^2))</f>
        <v>2524.2386971124579</v>
      </c>
      <c r="J23" s="10">
        <f t="shared" ref="J23" si="4">D23/H23</f>
        <v>0.35328316242143565</v>
      </c>
    </row>
    <row r="24" spans="1:12">
      <c r="D24" s="20"/>
      <c r="E24" s="20"/>
    </row>
    <row r="25" spans="1:12" ht="59.25">
      <c r="A25" t="s">
        <v>0</v>
      </c>
      <c r="B25" s="1" t="s">
        <v>54</v>
      </c>
      <c r="C25" t="s">
        <v>5</v>
      </c>
      <c r="D25" s="1" t="s">
        <v>55</v>
      </c>
      <c r="E25" s="1" t="s">
        <v>5</v>
      </c>
      <c r="F25" s="1" t="s">
        <v>64</v>
      </c>
      <c r="G25" s="1" t="s">
        <v>65</v>
      </c>
      <c r="H25" s="25" t="s">
        <v>49</v>
      </c>
      <c r="I25" s="12" t="s">
        <v>14</v>
      </c>
      <c r="J25" s="1" t="s">
        <v>53</v>
      </c>
    </row>
    <row r="26" spans="1:12" ht="15">
      <c r="A26">
        <v>2015</v>
      </c>
      <c r="B26">
        <v>86541</v>
      </c>
      <c r="C26" s="18">
        <v>1364.298720955202</v>
      </c>
      <c r="D26" s="22">
        <v>5114</v>
      </c>
      <c r="E26" s="24">
        <v>583.34466655657354</v>
      </c>
      <c r="F26" s="18">
        <f t="shared" ref="F26" si="5">D26+E26</f>
        <v>5697.3446665565734</v>
      </c>
      <c r="G26" s="18">
        <f t="shared" ref="G26" si="6">D26-E26</f>
        <v>4530.6553334434266</v>
      </c>
      <c r="H26" s="26">
        <f t="shared" ref="H26" si="7">B26+D26</f>
        <v>91655</v>
      </c>
      <c r="I26" s="26">
        <f t="shared" ref="I26" si="8">SQRT(((C26)^2)+((E26)^2))</f>
        <v>1483.7796332339922</v>
      </c>
      <c r="J26" s="10">
        <f t="shared" ref="J26" si="9">D26/H26</f>
        <v>5.5796192242649062E-2</v>
      </c>
      <c r="K26" s="10">
        <f>J26</f>
        <v>5.5796192242649062E-2</v>
      </c>
      <c r="L26" s="10">
        <v>5.5796192242649062E-2</v>
      </c>
    </row>
    <row r="28" spans="1:12" ht="45">
      <c r="A28" t="s">
        <v>0</v>
      </c>
      <c r="B28" s="1" t="s">
        <v>56</v>
      </c>
      <c r="C28" t="s">
        <v>5</v>
      </c>
      <c r="D28" s="1" t="s">
        <v>57</v>
      </c>
      <c r="E28" s="1" t="s">
        <v>5</v>
      </c>
      <c r="F28" s="1" t="s">
        <v>66</v>
      </c>
      <c r="G28" s="1" t="s">
        <v>67</v>
      </c>
      <c r="H28" s="25" t="s">
        <v>49</v>
      </c>
      <c r="I28" s="12" t="s">
        <v>14</v>
      </c>
      <c r="J28" s="1" t="s">
        <v>53</v>
      </c>
    </row>
    <row r="29" spans="1:12" ht="15">
      <c r="A29">
        <v>2015</v>
      </c>
      <c r="B29">
        <v>15135</v>
      </c>
      <c r="C29" s="18">
        <v>1050.1190408710813</v>
      </c>
      <c r="D29" s="18">
        <v>8302</v>
      </c>
      <c r="E29" s="18">
        <v>721.41874109285516</v>
      </c>
      <c r="F29" s="18">
        <f t="shared" ref="F29" si="10">D29+E29</f>
        <v>9023.4187410928553</v>
      </c>
      <c r="G29" s="18">
        <f t="shared" ref="G29" si="11">D29-E29</f>
        <v>7580.5812589071447</v>
      </c>
      <c r="H29" s="26">
        <f t="shared" ref="H29" si="12">B29+D29</f>
        <v>23437</v>
      </c>
      <c r="I29" s="26">
        <f t="shared" ref="I29" si="13">SQRT(((C29)^2)+((E29)^2))</f>
        <v>1274.0467024406914</v>
      </c>
      <c r="J29" s="10">
        <f t="shared" ref="J29" si="14">D29/H29</f>
        <v>0.35422622349276783</v>
      </c>
    </row>
    <row r="31" spans="1:12" ht="45">
      <c r="A31" t="s">
        <v>0</v>
      </c>
      <c r="B31" s="1" t="s">
        <v>58</v>
      </c>
      <c r="C31" t="s">
        <v>5</v>
      </c>
      <c r="D31" s="1" t="s">
        <v>61</v>
      </c>
      <c r="E31" s="1" t="s">
        <v>5</v>
      </c>
      <c r="F31" s="1" t="s">
        <v>68</v>
      </c>
      <c r="G31" s="1" t="s">
        <v>69</v>
      </c>
      <c r="H31" s="25" t="s">
        <v>49</v>
      </c>
      <c r="I31" s="12" t="s">
        <v>14</v>
      </c>
      <c r="J31" s="1" t="s">
        <v>53</v>
      </c>
    </row>
    <row r="32" spans="1:12" ht="15">
      <c r="A32">
        <v>2015</v>
      </c>
      <c r="B32">
        <v>12343</v>
      </c>
      <c r="C32" s="18">
        <v>633.87932605504659</v>
      </c>
      <c r="D32">
        <v>997</v>
      </c>
      <c r="E32" s="18">
        <v>228.31776102616283</v>
      </c>
      <c r="F32" s="18">
        <f t="shared" ref="F32" si="15">D32+E32</f>
        <v>1225.3177610261628</v>
      </c>
      <c r="G32" s="18">
        <f t="shared" ref="G32" si="16">D32-E32</f>
        <v>768.68223897383723</v>
      </c>
      <c r="H32" s="26">
        <f t="shared" ref="H32" si="17">B32+D32</f>
        <v>13340</v>
      </c>
      <c r="I32" s="26">
        <f t="shared" ref="I32" si="18">SQRT(((C32)^2)+((E32)^2))</f>
        <v>673.74475879222996</v>
      </c>
      <c r="J32" s="10">
        <f t="shared" ref="J32" si="19">D32/H32</f>
        <v>7.4737631184407793E-2</v>
      </c>
    </row>
    <row r="34" spans="2:10">
      <c r="B34" t="s">
        <v>122</v>
      </c>
      <c r="D34" t="s">
        <v>121</v>
      </c>
    </row>
    <row r="35" spans="2:10" ht="15">
      <c r="B35">
        <v>199530</v>
      </c>
      <c r="C35" s="18"/>
      <c r="D35" s="18">
        <v>58111</v>
      </c>
      <c r="E35" s="18"/>
      <c r="F35" s="18"/>
      <c r="G35" s="18"/>
      <c r="H35" s="26"/>
      <c r="I35" s="26"/>
      <c r="J35" s="10"/>
    </row>
    <row r="36" spans="2:10" ht="15">
      <c r="C36" s="18" t="s">
        <v>73</v>
      </c>
      <c r="D36" s="10">
        <f>D32/D35</f>
        <v>1.7156820567534547E-2</v>
      </c>
      <c r="E36" s="18"/>
      <c r="F36" s="18"/>
      <c r="G36" s="18"/>
      <c r="H36" s="26"/>
      <c r="I36" s="26"/>
      <c r="J36" s="10"/>
    </row>
    <row r="37" spans="2:10" ht="15">
      <c r="C37" s="18" t="s">
        <v>74</v>
      </c>
      <c r="D37" s="10">
        <f>D29/D35</f>
        <v>0.14286451790538796</v>
      </c>
      <c r="E37" s="18"/>
      <c r="F37" s="18"/>
      <c r="G37" s="18"/>
      <c r="H37" s="26"/>
      <c r="I37" s="26"/>
      <c r="J37" s="10"/>
    </row>
    <row r="38" spans="2:10" ht="15">
      <c r="C38" s="18" t="s">
        <v>1</v>
      </c>
      <c r="D38" s="37">
        <f>D23/D35</f>
        <v>0.73512760062638738</v>
      </c>
      <c r="E38" s="18"/>
      <c r="F38" s="18"/>
      <c r="G38" s="18"/>
      <c r="H38" s="26"/>
      <c r="I38" s="26"/>
      <c r="J38" s="10"/>
    </row>
    <row r="39" spans="2:10" ht="15">
      <c r="C39" s="18" t="s">
        <v>2</v>
      </c>
      <c r="D39" s="10">
        <f>D26/D35</f>
        <v>8.8003992359450015E-2</v>
      </c>
      <c r="E39" s="18"/>
      <c r="F39" s="18"/>
      <c r="G39" s="18"/>
      <c r="H39" s="26"/>
      <c r="I39" s="26"/>
      <c r="J39" s="10"/>
    </row>
    <row r="40" spans="2:10">
      <c r="D40" s="2"/>
      <c r="E40" s="2"/>
      <c r="F40" s="2"/>
      <c r="G40" s="2"/>
      <c r="H40" s="2"/>
    </row>
    <row r="41" spans="2:10">
      <c r="D41" s="2"/>
      <c r="E41" s="2"/>
      <c r="F41" s="2"/>
      <c r="G41" s="2"/>
      <c r="H41" s="2"/>
    </row>
    <row r="42" spans="2:10">
      <c r="D42" s="2"/>
      <c r="E42" s="2"/>
      <c r="F42" s="2"/>
      <c r="G42" s="2"/>
      <c r="H42" s="2"/>
    </row>
    <row r="43" spans="2:10">
      <c r="D43" s="2"/>
      <c r="E43" s="2"/>
      <c r="F43" s="2"/>
      <c r="G43" s="2"/>
      <c r="H43" s="2"/>
    </row>
    <row r="44" spans="2:10">
      <c r="D44" s="2"/>
      <c r="E44" s="2"/>
      <c r="F44" s="2"/>
      <c r="G44" s="2"/>
      <c r="H44" s="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workbookViewId="0">
      <selection activeCell="G35" sqref="G35"/>
    </sheetView>
  </sheetViews>
  <sheetFormatPr defaultRowHeight="14.25"/>
  <cols>
    <col min="10" max="10" width="19.875" customWidth="1"/>
    <col min="11" max="11" width="12.375" customWidth="1"/>
    <col min="12" max="15" width="9" customWidth="1"/>
    <col min="17" max="17" width="19.875" customWidth="1"/>
    <col min="18" max="18" width="12.375" customWidth="1"/>
  </cols>
  <sheetData>
    <row r="1" spans="1:22" ht="15">
      <c r="A1" s="19"/>
      <c r="B1" s="19"/>
      <c r="C1" s="19"/>
      <c r="D1" s="19"/>
      <c r="E1" s="19"/>
      <c r="F1" s="19"/>
      <c r="G1" s="19"/>
      <c r="H1" s="19"/>
      <c r="I1" s="19"/>
      <c r="J1" s="42" t="s">
        <v>47</v>
      </c>
      <c r="K1" s="42"/>
      <c r="L1" s="42"/>
      <c r="M1" s="42"/>
      <c r="N1" s="42"/>
      <c r="O1" s="42"/>
      <c r="Q1" s="42" t="s">
        <v>48</v>
      </c>
      <c r="R1" s="42"/>
      <c r="S1" s="42"/>
      <c r="T1" s="42"/>
      <c r="U1" s="42"/>
      <c r="V1" s="42"/>
    </row>
    <row r="2" spans="1:22" ht="19.5">
      <c r="B2" s="44" t="s">
        <v>6</v>
      </c>
      <c r="C2" s="44"/>
      <c r="D2" s="44"/>
      <c r="E2" s="45">
        <v>90447</v>
      </c>
      <c r="F2" s="44"/>
      <c r="G2" s="44"/>
      <c r="H2" s="34">
        <v>1360</v>
      </c>
      <c r="J2" s="12" t="s">
        <v>10</v>
      </c>
      <c r="K2" s="12" t="s">
        <v>11</v>
      </c>
      <c r="L2" s="12" t="s">
        <v>12</v>
      </c>
      <c r="M2" s="11"/>
      <c r="N2" s="11" t="s">
        <v>13</v>
      </c>
      <c r="O2" s="12" t="s">
        <v>14</v>
      </c>
      <c r="Q2" s="12" t="s">
        <v>10</v>
      </c>
      <c r="R2" s="12" t="s">
        <v>11</v>
      </c>
      <c r="S2" s="12" t="s">
        <v>12</v>
      </c>
      <c r="T2" s="11"/>
      <c r="U2" s="11" t="s">
        <v>13</v>
      </c>
      <c r="V2" s="12" t="s">
        <v>14</v>
      </c>
    </row>
    <row r="3" spans="1:22" ht="15.75" customHeight="1">
      <c r="B3" s="44" t="s">
        <v>7</v>
      </c>
      <c r="C3" s="44"/>
      <c r="D3" s="44"/>
      <c r="E3" s="45">
        <v>20458</v>
      </c>
      <c r="F3" s="44"/>
      <c r="G3" s="44"/>
      <c r="H3" s="34">
        <v>1698</v>
      </c>
      <c r="J3" s="13"/>
      <c r="K3" s="14">
        <f>E5</f>
        <v>1387</v>
      </c>
      <c r="L3" s="15">
        <f>H5</f>
        <v>277</v>
      </c>
      <c r="M3" s="16"/>
      <c r="N3" s="17">
        <f>K3+K5+K7+K9+K11+K13+K15+K17+K19+K21+K23+K25</f>
        <v>8302</v>
      </c>
      <c r="O3" s="17">
        <f>SQRT(((L3)^2)+((L5)^2)+((L7)^2)+((L9)^2)+((L11)^2)+((L13)^2)+((L15)^2)+((L17)^2)+((L19)^2)+((L21)^2)+((L23)^2)+((L25)^2))</f>
        <v>721.41874109285516</v>
      </c>
      <c r="Q3" s="13"/>
      <c r="R3" s="14">
        <f>E20</f>
        <v>1543</v>
      </c>
      <c r="S3" s="15">
        <f>H20</f>
        <v>323</v>
      </c>
      <c r="T3" s="16"/>
      <c r="U3" s="17">
        <f>R3+R5+R7+R9+R11+R13+R15+R17+R19+R21+R23+R25</f>
        <v>15135</v>
      </c>
      <c r="V3" s="17">
        <f>SQRT(((S3)^2)+((S5)^2)+((S7)^2)+((S9)^2)+((S11)^2)+((S13)^2)+((S15)^2)+((S17)^2)+((S19)^2)+((S21)^2)+((S23)^2)+((S25)^2))</f>
        <v>1050.1190408710813</v>
      </c>
    </row>
    <row r="4" spans="1:22" ht="19.5">
      <c r="B4" s="46" t="s">
        <v>8</v>
      </c>
      <c r="C4" s="47"/>
      <c r="D4" s="48"/>
      <c r="E4" s="45">
        <v>9196</v>
      </c>
      <c r="F4" s="44"/>
      <c r="G4" s="44"/>
      <c r="H4" s="33">
        <v>882</v>
      </c>
      <c r="J4" s="12" t="s">
        <v>15</v>
      </c>
      <c r="K4" s="12" t="s">
        <v>16</v>
      </c>
      <c r="L4" s="12" t="s">
        <v>17</v>
      </c>
      <c r="M4" s="11"/>
      <c r="N4" s="11"/>
      <c r="O4" s="11"/>
      <c r="Q4" s="12" t="s">
        <v>15</v>
      </c>
      <c r="R4" s="12" t="s">
        <v>16</v>
      </c>
      <c r="S4" s="12" t="s">
        <v>17</v>
      </c>
      <c r="T4" s="11"/>
      <c r="U4" s="11"/>
      <c r="V4" s="11"/>
    </row>
    <row r="5" spans="1:22" ht="15">
      <c r="B5" s="44" t="s">
        <v>87</v>
      </c>
      <c r="C5" s="44"/>
      <c r="D5" s="44"/>
      <c r="E5" s="45">
        <v>1387</v>
      </c>
      <c r="F5" s="44"/>
      <c r="G5" s="44"/>
      <c r="H5" s="33">
        <v>277</v>
      </c>
      <c r="J5" s="13"/>
      <c r="K5" s="14">
        <f>E6</f>
        <v>90</v>
      </c>
      <c r="L5" s="15">
        <f>H6</f>
        <v>67</v>
      </c>
      <c r="M5" s="11"/>
      <c r="N5" s="11"/>
      <c r="O5" s="11"/>
      <c r="Q5" s="13"/>
      <c r="R5" s="14">
        <f>E21</f>
        <v>454</v>
      </c>
      <c r="S5" s="15">
        <f>H21</f>
        <v>218</v>
      </c>
      <c r="T5" s="11"/>
      <c r="U5" s="11"/>
      <c r="V5" s="11"/>
    </row>
    <row r="6" spans="1:22" ht="19.5">
      <c r="B6" s="44" t="s">
        <v>88</v>
      </c>
      <c r="C6" s="44"/>
      <c r="D6" s="44"/>
      <c r="E6" s="43">
        <v>90</v>
      </c>
      <c r="F6" s="44"/>
      <c r="G6" s="44"/>
      <c r="H6" s="33">
        <v>67</v>
      </c>
      <c r="J6" s="12" t="s">
        <v>18</v>
      </c>
      <c r="K6" s="12" t="s">
        <v>19</v>
      </c>
      <c r="L6" s="12" t="s">
        <v>20</v>
      </c>
      <c r="M6" s="11"/>
      <c r="N6" s="11"/>
      <c r="O6" s="11"/>
      <c r="Q6" s="12" t="s">
        <v>18</v>
      </c>
      <c r="R6" s="12" t="s">
        <v>19</v>
      </c>
      <c r="S6" s="12" t="s">
        <v>20</v>
      </c>
      <c r="T6" s="11"/>
      <c r="U6" s="11"/>
      <c r="V6" s="11"/>
    </row>
    <row r="7" spans="1:22" ht="15">
      <c r="B7" s="44" t="s">
        <v>92</v>
      </c>
      <c r="C7" s="44"/>
      <c r="D7" s="44"/>
      <c r="E7" s="45">
        <v>1701</v>
      </c>
      <c r="F7" s="44"/>
      <c r="G7" s="44"/>
      <c r="H7" s="33">
        <v>334</v>
      </c>
      <c r="J7" s="13"/>
      <c r="K7" s="14">
        <f>E7</f>
        <v>1701</v>
      </c>
      <c r="L7" s="15">
        <f>H7</f>
        <v>334</v>
      </c>
      <c r="M7" s="11"/>
      <c r="N7" s="11"/>
      <c r="O7" s="11"/>
      <c r="Q7" s="13"/>
      <c r="R7" s="14">
        <f>E22</f>
        <v>2492</v>
      </c>
      <c r="S7" s="15">
        <f>H22</f>
        <v>415</v>
      </c>
      <c r="T7" s="11"/>
      <c r="U7" s="11"/>
      <c r="V7" s="11"/>
    </row>
    <row r="8" spans="1:22" ht="19.5">
      <c r="B8" s="44" t="s">
        <v>93</v>
      </c>
      <c r="C8" s="44"/>
      <c r="D8" s="44"/>
      <c r="E8" s="43">
        <v>669</v>
      </c>
      <c r="F8" s="44"/>
      <c r="G8" s="44"/>
      <c r="H8" s="33">
        <v>207</v>
      </c>
      <c r="J8" s="12" t="s">
        <v>21</v>
      </c>
      <c r="K8" s="12" t="s">
        <v>22</v>
      </c>
      <c r="L8" s="12" t="s">
        <v>23</v>
      </c>
      <c r="M8" s="11"/>
      <c r="N8" s="11"/>
      <c r="O8" s="11"/>
      <c r="Q8" s="12" t="s">
        <v>21</v>
      </c>
      <c r="R8" s="12" t="s">
        <v>22</v>
      </c>
      <c r="S8" s="12" t="s">
        <v>23</v>
      </c>
      <c r="T8" s="11"/>
      <c r="U8" s="11"/>
      <c r="V8" s="11"/>
    </row>
    <row r="9" spans="1:22" ht="15">
      <c r="B9" s="44" t="s">
        <v>97</v>
      </c>
      <c r="C9" s="44"/>
      <c r="D9" s="44"/>
      <c r="E9" s="43">
        <v>253</v>
      </c>
      <c r="F9" s="44"/>
      <c r="G9" s="44"/>
      <c r="H9" s="33">
        <v>124</v>
      </c>
      <c r="J9" s="13"/>
      <c r="K9" s="14">
        <f>E8</f>
        <v>669</v>
      </c>
      <c r="L9" s="15">
        <f>H8</f>
        <v>207</v>
      </c>
      <c r="M9" s="11"/>
      <c r="N9" s="11"/>
      <c r="O9" s="11"/>
      <c r="Q9" s="13"/>
      <c r="R9" s="14">
        <f>E23</f>
        <v>1367</v>
      </c>
      <c r="S9" s="15">
        <f>H23</f>
        <v>351</v>
      </c>
      <c r="T9" s="11"/>
      <c r="U9" s="11"/>
      <c r="V9" s="11"/>
    </row>
    <row r="10" spans="1:22" ht="19.5">
      <c r="B10" s="44" t="s">
        <v>98</v>
      </c>
      <c r="C10" s="44"/>
      <c r="D10" s="44"/>
      <c r="E10" s="43">
        <v>371</v>
      </c>
      <c r="F10" s="44"/>
      <c r="G10" s="44"/>
      <c r="H10" s="33">
        <v>141</v>
      </c>
      <c r="J10" s="12" t="s">
        <v>24</v>
      </c>
      <c r="K10" s="12" t="s">
        <v>25</v>
      </c>
      <c r="L10" s="12" t="s">
        <v>26</v>
      </c>
      <c r="M10" s="11"/>
      <c r="N10" s="11"/>
      <c r="O10" s="11"/>
      <c r="Q10" s="12" t="s">
        <v>24</v>
      </c>
      <c r="R10" s="12" t="s">
        <v>25</v>
      </c>
      <c r="S10" s="12" t="s">
        <v>26</v>
      </c>
      <c r="T10" s="11"/>
      <c r="U10" s="11"/>
      <c r="V10" s="11"/>
    </row>
    <row r="11" spans="1:22" ht="15">
      <c r="B11" s="44" t="s">
        <v>9</v>
      </c>
      <c r="C11" s="44"/>
      <c r="D11" s="44"/>
      <c r="E11" s="45">
        <v>11262</v>
      </c>
      <c r="F11" s="44"/>
      <c r="G11" s="44"/>
      <c r="H11" s="34">
        <v>1164</v>
      </c>
      <c r="J11" s="13"/>
      <c r="K11" s="14">
        <f>E9</f>
        <v>253</v>
      </c>
      <c r="L11" s="15">
        <f>H9</f>
        <v>124</v>
      </c>
      <c r="M11" s="11"/>
      <c r="N11" s="11"/>
      <c r="O11" s="11"/>
      <c r="Q11" s="13"/>
      <c r="R11" s="14">
        <f>E24</f>
        <v>281</v>
      </c>
      <c r="S11" s="15">
        <f>H24</f>
        <v>107</v>
      </c>
      <c r="T11" s="11"/>
      <c r="U11" s="11"/>
      <c r="V11" s="11"/>
    </row>
    <row r="12" spans="1:22" ht="19.5">
      <c r="B12" s="44" t="s">
        <v>87</v>
      </c>
      <c r="C12" s="44"/>
      <c r="D12" s="44"/>
      <c r="E12" s="45">
        <v>1001</v>
      </c>
      <c r="F12" s="44"/>
      <c r="G12" s="44"/>
      <c r="H12" s="33">
        <v>210</v>
      </c>
      <c r="J12" s="12" t="s">
        <v>27</v>
      </c>
      <c r="K12" s="12" t="s">
        <v>28</v>
      </c>
      <c r="L12" s="12" t="s">
        <v>29</v>
      </c>
      <c r="M12" s="11"/>
      <c r="N12" s="11"/>
      <c r="O12" s="11"/>
      <c r="Q12" s="12" t="s">
        <v>27</v>
      </c>
      <c r="R12" s="12" t="s">
        <v>28</v>
      </c>
      <c r="S12" s="12" t="s">
        <v>29</v>
      </c>
      <c r="T12" s="11"/>
      <c r="U12" s="11"/>
      <c r="V12" s="11"/>
    </row>
    <row r="13" spans="1:22" ht="15">
      <c r="B13" s="44" t="s">
        <v>88</v>
      </c>
      <c r="C13" s="44"/>
      <c r="D13" s="44"/>
      <c r="E13" s="43">
        <v>215</v>
      </c>
      <c r="F13" s="44"/>
      <c r="G13" s="44"/>
      <c r="H13" s="33">
        <v>140</v>
      </c>
      <c r="J13" s="13"/>
      <c r="K13" s="14">
        <v>371</v>
      </c>
      <c r="L13" s="15">
        <f>H10</f>
        <v>141</v>
      </c>
      <c r="M13" s="11"/>
      <c r="N13" s="11"/>
      <c r="O13" s="11"/>
      <c r="Q13" s="13"/>
      <c r="R13" s="14">
        <f>E25</f>
        <v>1226</v>
      </c>
      <c r="S13" s="15">
        <f>H25</f>
        <v>230</v>
      </c>
      <c r="T13" s="11"/>
      <c r="U13" s="11"/>
      <c r="V13" s="11"/>
    </row>
    <row r="14" spans="1:22" ht="19.5">
      <c r="B14" s="44" t="s">
        <v>92</v>
      </c>
      <c r="C14" s="44"/>
      <c r="D14" s="44"/>
      <c r="E14" s="45">
        <v>1803</v>
      </c>
      <c r="F14" s="44"/>
      <c r="G14" s="44"/>
      <c r="H14" s="33">
        <v>368</v>
      </c>
      <c r="J14" s="12" t="s">
        <v>30</v>
      </c>
      <c r="K14" s="12" t="s">
        <v>31</v>
      </c>
      <c r="L14" s="12" t="s">
        <v>32</v>
      </c>
      <c r="M14" s="11"/>
      <c r="N14" s="11"/>
      <c r="O14" s="11"/>
      <c r="Q14" s="12" t="s">
        <v>30</v>
      </c>
      <c r="R14" s="12" t="s">
        <v>31</v>
      </c>
      <c r="S14" s="12" t="s">
        <v>32</v>
      </c>
      <c r="T14" s="11"/>
      <c r="U14" s="11"/>
      <c r="V14" s="11"/>
    </row>
    <row r="15" spans="1:22" ht="15">
      <c r="B15" s="44" t="s">
        <v>93</v>
      </c>
      <c r="C15" s="44"/>
      <c r="D15" s="44"/>
      <c r="E15" s="43">
        <v>333</v>
      </c>
      <c r="F15" s="44"/>
      <c r="G15" s="44"/>
      <c r="H15" s="33">
        <v>159</v>
      </c>
      <c r="J15" s="13"/>
      <c r="K15" s="14">
        <f>E12</f>
        <v>1001</v>
      </c>
      <c r="L15" s="15">
        <f>H12</f>
        <v>210</v>
      </c>
      <c r="M15" s="11"/>
      <c r="N15" s="11"/>
      <c r="O15" s="11"/>
      <c r="Q15" s="13"/>
      <c r="R15" s="14">
        <f>E27</f>
        <v>2255</v>
      </c>
      <c r="S15" s="15">
        <f>H27</f>
        <v>427</v>
      </c>
      <c r="T15" s="11"/>
      <c r="U15" s="11"/>
      <c r="V15" s="11"/>
    </row>
    <row r="16" spans="1:22" ht="19.5">
      <c r="B16" s="44" t="s">
        <v>97</v>
      </c>
      <c r="C16" s="44"/>
      <c r="D16" s="44"/>
      <c r="E16" s="43">
        <v>216</v>
      </c>
      <c r="F16" s="44"/>
      <c r="G16" s="44"/>
      <c r="H16" s="33">
        <v>106</v>
      </c>
      <c r="J16" s="12" t="s">
        <v>33</v>
      </c>
      <c r="K16" s="12" t="s">
        <v>34</v>
      </c>
      <c r="L16" s="12" t="s">
        <v>35</v>
      </c>
      <c r="M16" s="11"/>
      <c r="N16" s="11"/>
      <c r="O16" s="11"/>
      <c r="Q16" s="12" t="s">
        <v>33</v>
      </c>
      <c r="R16" s="12" t="s">
        <v>34</v>
      </c>
      <c r="S16" s="12" t="s">
        <v>35</v>
      </c>
      <c r="T16" s="11"/>
      <c r="U16" s="11"/>
      <c r="V16" s="11"/>
    </row>
    <row r="17" spans="2:22" ht="15">
      <c r="B17" s="44" t="s">
        <v>98</v>
      </c>
      <c r="C17" s="44"/>
      <c r="D17" s="44"/>
      <c r="E17" s="43">
        <v>263</v>
      </c>
      <c r="F17" s="44"/>
      <c r="G17" s="44"/>
      <c r="H17" s="33">
        <v>118</v>
      </c>
      <c r="J17" s="13"/>
      <c r="K17" s="14">
        <f>E13</f>
        <v>215</v>
      </c>
      <c r="L17" s="15">
        <f>H13</f>
        <v>140</v>
      </c>
      <c r="M17" s="11"/>
      <c r="N17" s="11"/>
      <c r="O17" s="11"/>
      <c r="Q17" s="13"/>
      <c r="R17" s="14">
        <f>E28</f>
        <v>584</v>
      </c>
      <c r="S17" s="15">
        <f>H28</f>
        <v>232</v>
      </c>
      <c r="T17" s="11"/>
      <c r="U17" s="11"/>
      <c r="V17" s="11"/>
    </row>
    <row r="18" spans="2:22" ht="19.5">
      <c r="B18" s="44" t="s">
        <v>46</v>
      </c>
      <c r="C18" s="44"/>
      <c r="D18" s="44"/>
      <c r="E18" s="45">
        <v>69989</v>
      </c>
      <c r="F18" s="44"/>
      <c r="G18" s="44"/>
      <c r="H18" s="34">
        <v>1854</v>
      </c>
      <c r="J18" s="12" t="s">
        <v>36</v>
      </c>
      <c r="K18" s="12" t="s">
        <v>37</v>
      </c>
      <c r="L18" s="12" t="s">
        <v>38</v>
      </c>
      <c r="M18" s="11"/>
      <c r="N18" s="11"/>
      <c r="O18" s="11"/>
      <c r="Q18" s="12" t="s">
        <v>36</v>
      </c>
      <c r="R18" s="12" t="s">
        <v>37</v>
      </c>
      <c r="S18" s="12" t="s">
        <v>38</v>
      </c>
      <c r="T18" s="11"/>
      <c r="U18" s="11"/>
      <c r="V18" s="11"/>
    </row>
    <row r="19" spans="2:22" ht="15">
      <c r="B19" s="44" t="s">
        <v>8</v>
      </c>
      <c r="C19" s="44"/>
      <c r="D19" s="44"/>
      <c r="E19" s="45">
        <v>34133</v>
      </c>
      <c r="F19" s="44"/>
      <c r="G19" s="44"/>
      <c r="H19" s="34">
        <v>1059</v>
      </c>
      <c r="J19" s="13"/>
      <c r="K19" s="14">
        <f>E14</f>
        <v>1803</v>
      </c>
      <c r="L19" s="15">
        <f>H14</f>
        <v>368</v>
      </c>
      <c r="M19" s="11"/>
      <c r="N19" s="11"/>
      <c r="O19" s="11"/>
      <c r="Q19" s="13"/>
      <c r="R19" s="14">
        <f>E29</f>
        <v>2220</v>
      </c>
      <c r="S19" s="15">
        <f>H29</f>
        <v>402</v>
      </c>
      <c r="T19" s="11"/>
      <c r="U19" s="11"/>
      <c r="V19" s="11"/>
    </row>
    <row r="20" spans="2:22" ht="19.5">
      <c r="B20" s="44" t="s">
        <v>87</v>
      </c>
      <c r="C20" s="44"/>
      <c r="D20" s="44"/>
      <c r="E20" s="45">
        <v>1543</v>
      </c>
      <c r="F20" s="44"/>
      <c r="G20" s="44"/>
      <c r="H20" s="33">
        <v>323</v>
      </c>
      <c r="J20" s="12" t="s">
        <v>39</v>
      </c>
      <c r="K20" s="12" t="s">
        <v>40</v>
      </c>
      <c r="L20" s="12" t="s">
        <v>41</v>
      </c>
      <c r="M20" s="11"/>
      <c r="N20" s="11"/>
      <c r="O20" s="11"/>
      <c r="Q20" s="12" t="s">
        <v>39</v>
      </c>
      <c r="R20" s="12" t="s">
        <v>40</v>
      </c>
      <c r="S20" s="12" t="s">
        <v>41</v>
      </c>
      <c r="T20" s="11"/>
      <c r="U20" s="11"/>
      <c r="V20" s="11"/>
    </row>
    <row r="21" spans="2:22" ht="15">
      <c r="B21" s="44" t="s">
        <v>88</v>
      </c>
      <c r="C21" s="44"/>
      <c r="D21" s="44"/>
      <c r="E21" s="43">
        <v>454</v>
      </c>
      <c r="F21" s="44"/>
      <c r="G21" s="44"/>
      <c r="H21" s="33">
        <v>218</v>
      </c>
      <c r="J21" s="13"/>
      <c r="K21" s="14">
        <f>E15</f>
        <v>333</v>
      </c>
      <c r="L21" s="15">
        <f>H15</f>
        <v>159</v>
      </c>
      <c r="M21" s="11"/>
      <c r="N21" s="11"/>
      <c r="O21" s="11"/>
      <c r="Q21" s="13"/>
      <c r="R21" s="14">
        <f>E30</f>
        <v>1186</v>
      </c>
      <c r="S21" s="15">
        <f>H30</f>
        <v>263</v>
      </c>
      <c r="T21" s="11"/>
      <c r="U21" s="11"/>
      <c r="V21" s="11"/>
    </row>
    <row r="22" spans="2:22" ht="19.5">
      <c r="B22" s="44" t="s">
        <v>92</v>
      </c>
      <c r="C22" s="44"/>
      <c r="D22" s="44"/>
      <c r="E22" s="45">
        <v>2492</v>
      </c>
      <c r="F22" s="44"/>
      <c r="G22" s="44"/>
      <c r="H22" s="33">
        <v>415</v>
      </c>
      <c r="J22" s="12" t="s">
        <v>36</v>
      </c>
      <c r="K22" s="12" t="s">
        <v>42</v>
      </c>
      <c r="L22" s="12" t="s">
        <v>45</v>
      </c>
      <c r="Q22" s="12" t="s">
        <v>36</v>
      </c>
      <c r="R22" s="12" t="s">
        <v>42</v>
      </c>
      <c r="S22" s="12" t="s">
        <v>45</v>
      </c>
    </row>
    <row r="23" spans="2:22" ht="15">
      <c r="B23" s="44" t="s">
        <v>93</v>
      </c>
      <c r="C23" s="44"/>
      <c r="D23" s="44"/>
      <c r="E23" s="45">
        <v>1367</v>
      </c>
      <c r="F23" s="44"/>
      <c r="G23" s="44"/>
      <c r="H23" s="33">
        <v>351</v>
      </c>
      <c r="J23" s="13"/>
      <c r="K23" s="14">
        <f>E16</f>
        <v>216</v>
      </c>
      <c r="L23" s="15">
        <f>H16</f>
        <v>106</v>
      </c>
      <c r="Q23" s="13"/>
      <c r="R23" s="14">
        <f>E31</f>
        <v>545</v>
      </c>
      <c r="S23" s="15">
        <f>H31</f>
        <v>214</v>
      </c>
    </row>
    <row r="24" spans="2:22" ht="19.5">
      <c r="B24" s="44" t="s">
        <v>97</v>
      </c>
      <c r="C24" s="44"/>
      <c r="D24" s="44"/>
      <c r="E24" s="43">
        <v>281</v>
      </c>
      <c r="F24" s="44"/>
      <c r="G24" s="44"/>
      <c r="H24" s="33">
        <v>107</v>
      </c>
      <c r="J24" s="12" t="s">
        <v>39</v>
      </c>
      <c r="K24" s="12" t="s">
        <v>43</v>
      </c>
      <c r="L24" s="12" t="s">
        <v>44</v>
      </c>
      <c r="Q24" s="12" t="s">
        <v>39</v>
      </c>
      <c r="R24" s="12" t="s">
        <v>43</v>
      </c>
      <c r="S24" s="12" t="s">
        <v>44</v>
      </c>
    </row>
    <row r="25" spans="2:22" ht="15">
      <c r="B25" s="44" t="s">
        <v>98</v>
      </c>
      <c r="C25" s="44"/>
      <c r="D25" s="44"/>
      <c r="E25" s="45">
        <v>1226</v>
      </c>
      <c r="F25" s="44"/>
      <c r="G25" s="44"/>
      <c r="H25" s="33">
        <v>230</v>
      </c>
      <c r="J25" s="13"/>
      <c r="K25" s="14">
        <f>E17</f>
        <v>263</v>
      </c>
      <c r="L25" s="15">
        <f>H17</f>
        <v>118</v>
      </c>
      <c r="Q25" s="13"/>
      <c r="R25" s="14">
        <f>E32</f>
        <v>982</v>
      </c>
      <c r="S25" s="15">
        <f>H32</f>
        <v>280</v>
      </c>
    </row>
    <row r="26" spans="2:22">
      <c r="B26" s="44" t="s">
        <v>9</v>
      </c>
      <c r="C26" s="44"/>
      <c r="D26" s="44"/>
      <c r="E26" s="45">
        <v>35856</v>
      </c>
      <c r="F26" s="44"/>
      <c r="G26" s="44"/>
      <c r="H26" s="34">
        <v>1261</v>
      </c>
    </row>
    <row r="27" spans="2:22">
      <c r="B27" s="44" t="s">
        <v>87</v>
      </c>
      <c r="C27" s="44"/>
      <c r="D27" s="44"/>
      <c r="E27" s="45">
        <v>2255</v>
      </c>
      <c r="F27" s="44"/>
      <c r="G27" s="44"/>
      <c r="H27" s="33">
        <v>427</v>
      </c>
    </row>
    <row r="28" spans="2:22">
      <c r="B28" s="44" t="s">
        <v>88</v>
      </c>
      <c r="C28" s="44"/>
      <c r="D28" s="44"/>
      <c r="E28" s="43">
        <v>584</v>
      </c>
      <c r="F28" s="44"/>
      <c r="G28" s="44"/>
      <c r="H28" s="33">
        <v>232</v>
      </c>
    </row>
    <row r="29" spans="2:22">
      <c r="B29" s="44" t="s">
        <v>92</v>
      </c>
      <c r="C29" s="44"/>
      <c r="D29" s="44"/>
      <c r="E29" s="45">
        <v>2220</v>
      </c>
      <c r="F29" s="44"/>
      <c r="G29" s="44"/>
      <c r="H29" s="33">
        <v>402</v>
      </c>
    </row>
    <row r="30" spans="2:22">
      <c r="B30" s="44" t="s">
        <v>93</v>
      </c>
      <c r="C30" s="44"/>
      <c r="D30" s="44"/>
      <c r="E30" s="45">
        <v>1186</v>
      </c>
      <c r="F30" s="44"/>
      <c r="G30" s="44"/>
      <c r="H30" s="33">
        <v>263</v>
      </c>
    </row>
    <row r="31" spans="2:22">
      <c r="B31" s="44" t="s">
        <v>97</v>
      </c>
      <c r="C31" s="44"/>
      <c r="D31" s="44"/>
      <c r="E31" s="43">
        <v>545</v>
      </c>
      <c r="F31" s="44"/>
      <c r="G31" s="44"/>
      <c r="H31" s="33">
        <v>214</v>
      </c>
    </row>
    <row r="32" spans="2:22">
      <c r="B32" s="44" t="s">
        <v>98</v>
      </c>
      <c r="C32" s="44"/>
      <c r="D32" s="44"/>
      <c r="E32" s="43">
        <v>982</v>
      </c>
      <c r="F32" s="44"/>
      <c r="G32" s="44"/>
      <c r="H32" s="33">
        <v>280</v>
      </c>
    </row>
  </sheetData>
  <mergeCells count="64">
    <mergeCell ref="B18:D18"/>
    <mergeCell ref="E18:G18"/>
    <mergeCell ref="B27:D27"/>
    <mergeCell ref="E27:G27"/>
    <mergeCell ref="B19:D19"/>
    <mergeCell ref="E19:G19"/>
    <mergeCell ref="B20:D20"/>
    <mergeCell ref="E20:G20"/>
    <mergeCell ref="B21:D21"/>
    <mergeCell ref="E21:G21"/>
    <mergeCell ref="B22:D22"/>
    <mergeCell ref="E22:G22"/>
    <mergeCell ref="B26:D26"/>
    <mergeCell ref="B23:D23"/>
    <mergeCell ref="E23:G23"/>
    <mergeCell ref="B24:D24"/>
    <mergeCell ref="B14:D14"/>
    <mergeCell ref="E15:G15"/>
    <mergeCell ref="B16:D16"/>
    <mergeCell ref="E16:G16"/>
    <mergeCell ref="B17:D17"/>
    <mergeCell ref="E17:G17"/>
    <mergeCell ref="E14:G14"/>
    <mergeCell ref="B15:D15"/>
    <mergeCell ref="E24:G24"/>
    <mergeCell ref="B32:D32"/>
    <mergeCell ref="E32:G32"/>
    <mergeCell ref="E26:G26"/>
    <mergeCell ref="B29:D29"/>
    <mergeCell ref="E29:G29"/>
    <mergeCell ref="B28:D28"/>
    <mergeCell ref="E28:G28"/>
    <mergeCell ref="B30:D30"/>
    <mergeCell ref="E30:G30"/>
    <mergeCell ref="B31:D31"/>
    <mergeCell ref="E31:G31"/>
    <mergeCell ref="B25:D25"/>
    <mergeCell ref="E25:G25"/>
    <mergeCell ref="B7:D7"/>
    <mergeCell ref="E7:G7"/>
    <mergeCell ref="B8:D8"/>
    <mergeCell ref="E8:G8"/>
    <mergeCell ref="B3:D3"/>
    <mergeCell ref="E3:G3"/>
    <mergeCell ref="B4:D4"/>
    <mergeCell ref="E4:G4"/>
    <mergeCell ref="B5:D5"/>
    <mergeCell ref="E5:G5"/>
    <mergeCell ref="J1:O1"/>
    <mergeCell ref="Q1:V1"/>
    <mergeCell ref="E13:G13"/>
    <mergeCell ref="B2:D2"/>
    <mergeCell ref="E2:G2"/>
    <mergeCell ref="B10:D10"/>
    <mergeCell ref="E10:G10"/>
    <mergeCell ref="B11:D11"/>
    <mergeCell ref="E11:G11"/>
    <mergeCell ref="B9:D9"/>
    <mergeCell ref="E9:G9"/>
    <mergeCell ref="B13:D13"/>
    <mergeCell ref="B12:D12"/>
    <mergeCell ref="E12:G12"/>
    <mergeCell ref="B6:D6"/>
    <mergeCell ref="E6:G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workbookViewId="0">
      <selection activeCell="K13" sqref="K13"/>
    </sheetView>
  </sheetViews>
  <sheetFormatPr defaultRowHeight="14.25"/>
  <cols>
    <col min="10" max="10" width="9" customWidth="1"/>
    <col min="11" max="17" width="15.25" customWidth="1"/>
    <col min="18" max="18" width="19.875" customWidth="1"/>
    <col min="19" max="19" width="12.375" customWidth="1"/>
  </cols>
  <sheetData>
    <row r="1" spans="1:22" ht="15">
      <c r="A1" s="3">
        <v>2015</v>
      </c>
      <c r="J1" t="s">
        <v>47</v>
      </c>
      <c r="Q1" s="42" t="s">
        <v>48</v>
      </c>
      <c r="R1" s="42"/>
      <c r="S1" s="42"/>
      <c r="T1" s="42"/>
      <c r="U1" s="42"/>
      <c r="V1" s="42"/>
    </row>
    <row r="2" spans="1:22" ht="15">
      <c r="B2" s="44" t="s">
        <v>6</v>
      </c>
      <c r="C2" s="44"/>
      <c r="D2" s="44"/>
      <c r="E2" s="45">
        <v>66857</v>
      </c>
      <c r="F2" s="44"/>
      <c r="G2" s="44"/>
      <c r="H2" s="33">
        <v>843</v>
      </c>
      <c r="J2" s="12" t="s">
        <v>79</v>
      </c>
      <c r="K2" s="12" t="s">
        <v>80</v>
      </c>
      <c r="L2" s="12" t="s">
        <v>81</v>
      </c>
      <c r="M2" s="11"/>
      <c r="N2" s="11" t="s">
        <v>82</v>
      </c>
      <c r="O2" s="12" t="s">
        <v>83</v>
      </c>
      <c r="P2" s="12"/>
      <c r="Q2" s="12" t="s">
        <v>79</v>
      </c>
      <c r="R2" s="12" t="s">
        <v>80</v>
      </c>
      <c r="S2" s="12" t="s">
        <v>81</v>
      </c>
      <c r="T2" s="11"/>
      <c r="U2" s="11" t="s">
        <v>82</v>
      </c>
      <c r="V2" s="12" t="s">
        <v>83</v>
      </c>
    </row>
    <row r="3" spans="1:22" ht="15.75">
      <c r="B3" s="44" t="s">
        <v>7</v>
      </c>
      <c r="C3" s="44"/>
      <c r="D3" s="44"/>
      <c r="E3" s="45">
        <v>9561</v>
      </c>
      <c r="F3" s="44"/>
      <c r="G3" s="44"/>
      <c r="H3" s="33">
        <v>866</v>
      </c>
      <c r="J3" s="13"/>
      <c r="K3" s="14">
        <f>E5</f>
        <v>163</v>
      </c>
      <c r="L3" s="15">
        <f>H5</f>
        <v>90</v>
      </c>
      <c r="M3" s="16"/>
      <c r="N3" s="17">
        <f>K3+K5+K7+K9+K11+K13+K15+K17+K19+K21+K23+K25</f>
        <v>997</v>
      </c>
      <c r="O3" s="17">
        <f>SQRT(((L3)^2)+((L5)^2)+((L7)^2)+((L9)^2)+((L11)^2)+((L13)^2)+((L15)^2)+((L17)^2)+((L19)^2)+((L21)^2)+((L23)^2)+((L25)^2))</f>
        <v>228.31776102616283</v>
      </c>
      <c r="P3" s="17"/>
      <c r="Q3" s="13"/>
      <c r="R3" s="14">
        <f>E20</f>
        <v>1801</v>
      </c>
      <c r="S3" s="15">
        <f>H20</f>
        <v>189</v>
      </c>
      <c r="T3" s="16"/>
      <c r="U3" s="17">
        <f>R3+R5+R7+R9+R11+R13+R15+R17+R19+R21+R23+R25</f>
        <v>12343</v>
      </c>
      <c r="V3" s="17">
        <f>SQRT(((S3)^2)+((S5)^2)+((S7)^2)+((S9)^2)+((S11)^2)+((S13)^2)+((S15)^2)+((S17)^2)+((S19)^2)+((S21)^2)+((S23)^2)+((S25)^2))</f>
        <v>633.87932605504659</v>
      </c>
    </row>
    <row r="4" spans="1:22" ht="15">
      <c r="B4" s="44" t="s">
        <v>8</v>
      </c>
      <c r="C4" s="44"/>
      <c r="D4" s="44"/>
      <c r="E4" s="45">
        <v>4514</v>
      </c>
      <c r="F4" s="44"/>
      <c r="G4" s="44"/>
      <c r="H4" s="33">
        <v>489</v>
      </c>
      <c r="J4" s="12" t="s">
        <v>84</v>
      </c>
      <c r="K4" s="12" t="s">
        <v>85</v>
      </c>
      <c r="L4" s="12" t="s">
        <v>86</v>
      </c>
      <c r="M4" s="11"/>
      <c r="N4" s="11"/>
      <c r="O4" s="11"/>
      <c r="P4" s="11"/>
      <c r="Q4" s="12" t="s">
        <v>84</v>
      </c>
      <c r="R4" s="12" t="s">
        <v>85</v>
      </c>
      <c r="S4" s="12" t="s">
        <v>86</v>
      </c>
      <c r="T4" s="11"/>
      <c r="U4" s="11"/>
      <c r="V4" s="11"/>
    </row>
    <row r="5" spans="1:22" ht="15">
      <c r="B5" s="44" t="s">
        <v>87</v>
      </c>
      <c r="C5" s="44"/>
      <c r="D5" s="44"/>
      <c r="E5" s="43">
        <v>163</v>
      </c>
      <c r="F5" s="44"/>
      <c r="G5" s="44"/>
      <c r="H5" s="33">
        <v>90</v>
      </c>
      <c r="J5" s="13"/>
      <c r="K5" s="14">
        <f>E6</f>
        <v>0</v>
      </c>
      <c r="L5" s="15">
        <f>H6</f>
        <v>30</v>
      </c>
      <c r="M5" s="11"/>
      <c r="N5" s="11"/>
      <c r="O5" s="11"/>
      <c r="P5" s="11"/>
      <c r="Q5" s="13"/>
      <c r="R5" s="14">
        <f>E21</f>
        <v>440</v>
      </c>
      <c r="S5" s="15">
        <f>H21</f>
        <v>156</v>
      </c>
      <c r="T5" s="11"/>
      <c r="U5" s="11"/>
      <c r="V5" s="11"/>
    </row>
    <row r="6" spans="1:22" ht="15">
      <c r="B6" s="44" t="s">
        <v>88</v>
      </c>
      <c r="C6" s="44"/>
      <c r="D6" s="44"/>
      <c r="E6" s="43">
        <v>0</v>
      </c>
      <c r="F6" s="44"/>
      <c r="G6" s="44"/>
      <c r="H6" s="33">
        <v>30</v>
      </c>
      <c r="J6" s="12" t="s">
        <v>89</v>
      </c>
      <c r="K6" s="12" t="s">
        <v>90</v>
      </c>
      <c r="L6" s="12" t="s">
        <v>91</v>
      </c>
      <c r="M6" s="11"/>
      <c r="N6" s="11"/>
      <c r="O6" s="11"/>
      <c r="P6" s="11"/>
      <c r="Q6" s="12" t="s">
        <v>89</v>
      </c>
      <c r="R6" s="12" t="s">
        <v>90</v>
      </c>
      <c r="S6" s="12" t="s">
        <v>91</v>
      </c>
      <c r="T6" s="11"/>
      <c r="U6" s="11"/>
      <c r="V6" s="11"/>
    </row>
    <row r="7" spans="1:22" ht="15">
      <c r="B7" s="44" t="s">
        <v>92</v>
      </c>
      <c r="C7" s="44"/>
      <c r="D7" s="44"/>
      <c r="E7" s="43">
        <v>128</v>
      </c>
      <c r="F7" s="44"/>
      <c r="G7" s="44"/>
      <c r="H7" s="33">
        <v>75</v>
      </c>
      <c r="J7" s="13"/>
      <c r="K7" s="14">
        <f>E7</f>
        <v>128</v>
      </c>
      <c r="L7" s="15">
        <f>H7</f>
        <v>75</v>
      </c>
      <c r="M7" s="11"/>
      <c r="N7" s="11"/>
      <c r="O7" s="11"/>
      <c r="P7" s="11"/>
      <c r="Q7" s="13"/>
      <c r="R7" s="14">
        <f>E22</f>
        <v>1941</v>
      </c>
      <c r="S7" s="15">
        <f>H22</f>
        <v>233</v>
      </c>
      <c r="T7" s="11"/>
      <c r="U7" s="11"/>
      <c r="V7" s="11"/>
    </row>
    <row r="8" spans="1:22" ht="15">
      <c r="B8" s="44" t="s">
        <v>93</v>
      </c>
      <c r="C8" s="44"/>
      <c r="D8" s="44"/>
      <c r="E8" s="43">
        <v>70</v>
      </c>
      <c r="F8" s="44"/>
      <c r="G8" s="44"/>
      <c r="H8" s="33">
        <v>53</v>
      </c>
      <c r="J8" s="12" t="s">
        <v>94</v>
      </c>
      <c r="K8" s="12" t="s">
        <v>95</v>
      </c>
      <c r="L8" s="12" t="s">
        <v>96</v>
      </c>
      <c r="M8" s="11"/>
      <c r="N8" s="11"/>
      <c r="O8" s="11"/>
      <c r="P8" s="11"/>
      <c r="Q8" s="12" t="s">
        <v>94</v>
      </c>
      <c r="R8" s="12" t="s">
        <v>95</v>
      </c>
      <c r="S8" s="12" t="s">
        <v>96</v>
      </c>
      <c r="T8" s="11"/>
      <c r="U8" s="11"/>
      <c r="V8" s="11"/>
    </row>
    <row r="9" spans="1:22" ht="15">
      <c r="B9" s="44" t="s">
        <v>97</v>
      </c>
      <c r="C9" s="44"/>
      <c r="D9" s="44"/>
      <c r="E9" s="43">
        <v>34</v>
      </c>
      <c r="F9" s="44"/>
      <c r="G9" s="44"/>
      <c r="H9" s="33">
        <v>35</v>
      </c>
      <c r="J9" s="13"/>
      <c r="K9" s="14">
        <f>E8</f>
        <v>70</v>
      </c>
      <c r="L9" s="15">
        <f>H8</f>
        <v>53</v>
      </c>
      <c r="M9" s="11"/>
      <c r="N9" s="11"/>
      <c r="O9" s="11"/>
      <c r="P9" s="11"/>
      <c r="Q9" s="13"/>
      <c r="R9" s="14">
        <f>E23</f>
        <v>1053</v>
      </c>
      <c r="S9" s="15">
        <f>H23</f>
        <v>194</v>
      </c>
      <c r="T9" s="11"/>
      <c r="U9" s="11"/>
      <c r="V9" s="11"/>
    </row>
    <row r="10" spans="1:22" ht="15">
      <c r="B10" s="44" t="s">
        <v>98</v>
      </c>
      <c r="C10" s="44"/>
      <c r="D10" s="44"/>
      <c r="E10" s="43">
        <v>37</v>
      </c>
      <c r="F10" s="44"/>
      <c r="G10" s="44"/>
      <c r="H10" s="33">
        <v>52</v>
      </c>
      <c r="J10" s="12" t="s">
        <v>99</v>
      </c>
      <c r="K10" s="12" t="s">
        <v>100</v>
      </c>
      <c r="L10" s="12" t="s">
        <v>101</v>
      </c>
      <c r="M10" s="11"/>
      <c r="N10" s="11"/>
      <c r="O10" s="11"/>
      <c r="P10" s="11"/>
      <c r="Q10" s="12" t="s">
        <v>99</v>
      </c>
      <c r="R10" s="12" t="s">
        <v>100</v>
      </c>
      <c r="S10" s="12" t="s">
        <v>101</v>
      </c>
      <c r="T10" s="11"/>
      <c r="U10" s="11"/>
      <c r="V10" s="11"/>
    </row>
    <row r="11" spans="1:22" ht="15">
      <c r="B11" s="44" t="s">
        <v>9</v>
      </c>
      <c r="C11" s="44"/>
      <c r="D11" s="44"/>
      <c r="E11" s="45">
        <v>5047</v>
      </c>
      <c r="F11" s="44"/>
      <c r="G11" s="44"/>
      <c r="H11" s="33">
        <v>607</v>
      </c>
      <c r="J11" s="13"/>
      <c r="K11" s="14">
        <f>E9</f>
        <v>34</v>
      </c>
      <c r="L11" s="15">
        <f>H9</f>
        <v>35</v>
      </c>
      <c r="M11" s="11"/>
      <c r="N11" s="11"/>
      <c r="O11" s="11"/>
      <c r="P11" s="11"/>
      <c r="Q11" s="13"/>
      <c r="R11" s="14">
        <f>E24</f>
        <v>391</v>
      </c>
      <c r="S11" s="15">
        <f>H24</f>
        <v>113</v>
      </c>
      <c r="T11" s="11"/>
      <c r="U11" s="11"/>
      <c r="V11" s="11"/>
    </row>
    <row r="12" spans="1:22" ht="15">
      <c r="B12" s="44" t="s">
        <v>87</v>
      </c>
      <c r="C12" s="44"/>
      <c r="D12" s="44"/>
      <c r="E12" s="43">
        <v>228</v>
      </c>
      <c r="F12" s="44"/>
      <c r="G12" s="44"/>
      <c r="H12" s="33">
        <v>130</v>
      </c>
      <c r="J12" s="12" t="s">
        <v>102</v>
      </c>
      <c r="K12" s="12" t="s">
        <v>103</v>
      </c>
      <c r="L12" s="12" t="s">
        <v>104</v>
      </c>
      <c r="M12" s="11"/>
      <c r="N12" s="11"/>
      <c r="O12" s="11"/>
      <c r="P12" s="11"/>
      <c r="Q12" s="12" t="s">
        <v>102</v>
      </c>
      <c r="R12" s="12" t="s">
        <v>103</v>
      </c>
      <c r="S12" s="12" t="s">
        <v>104</v>
      </c>
      <c r="T12" s="11"/>
      <c r="U12" s="11"/>
      <c r="V12" s="11"/>
    </row>
    <row r="13" spans="1:22" ht="15">
      <c r="B13" s="44" t="s">
        <v>88</v>
      </c>
      <c r="C13" s="44"/>
      <c r="D13" s="44"/>
      <c r="E13" s="43">
        <v>21</v>
      </c>
      <c r="F13" s="44"/>
      <c r="G13" s="44"/>
      <c r="H13" s="33">
        <v>24</v>
      </c>
      <c r="J13" s="13"/>
      <c r="K13" s="14">
        <v>37</v>
      </c>
      <c r="L13" s="15">
        <f>H10</f>
        <v>52</v>
      </c>
      <c r="M13" s="11"/>
      <c r="N13" s="11"/>
      <c r="O13" s="11"/>
      <c r="P13" s="11"/>
      <c r="Q13" s="13"/>
      <c r="R13" s="14">
        <f>E25</f>
        <v>514</v>
      </c>
      <c r="S13" s="15">
        <f>H25</f>
        <v>113</v>
      </c>
      <c r="T13" s="11"/>
      <c r="U13" s="11"/>
      <c r="V13" s="11"/>
    </row>
    <row r="14" spans="1:22" ht="15">
      <c r="B14" s="44" t="s">
        <v>92</v>
      </c>
      <c r="C14" s="44"/>
      <c r="D14" s="44"/>
      <c r="E14" s="43">
        <v>139</v>
      </c>
      <c r="F14" s="44"/>
      <c r="G14" s="44"/>
      <c r="H14" s="33">
        <v>69</v>
      </c>
      <c r="J14" s="12" t="s">
        <v>105</v>
      </c>
      <c r="K14" s="12" t="s">
        <v>106</v>
      </c>
      <c r="L14" s="12" t="s">
        <v>107</v>
      </c>
      <c r="M14" s="11"/>
      <c r="N14" s="11"/>
      <c r="O14" s="11"/>
      <c r="P14" s="11"/>
      <c r="Q14" s="12" t="s">
        <v>105</v>
      </c>
      <c r="R14" s="12" t="s">
        <v>106</v>
      </c>
      <c r="S14" s="12" t="s">
        <v>107</v>
      </c>
      <c r="T14" s="11"/>
      <c r="U14" s="11"/>
      <c r="V14" s="11"/>
    </row>
    <row r="15" spans="1:22" ht="15">
      <c r="B15" s="44" t="s">
        <v>93</v>
      </c>
      <c r="C15" s="44"/>
      <c r="D15" s="44"/>
      <c r="E15" s="43">
        <v>68</v>
      </c>
      <c r="F15" s="44"/>
      <c r="G15" s="44"/>
      <c r="H15" s="33">
        <v>61</v>
      </c>
      <c r="J15" s="13"/>
      <c r="K15" s="14">
        <f>E12</f>
        <v>228</v>
      </c>
      <c r="L15" s="15">
        <f>H12</f>
        <v>130</v>
      </c>
      <c r="M15" s="11"/>
      <c r="N15" s="11"/>
      <c r="O15" s="11"/>
      <c r="P15" s="11"/>
      <c r="Q15" s="13"/>
      <c r="R15" s="14">
        <f>E27</f>
        <v>1749</v>
      </c>
      <c r="S15" s="15">
        <f>H27</f>
        <v>230</v>
      </c>
      <c r="T15" s="11"/>
      <c r="U15" s="11"/>
      <c r="V15" s="11"/>
    </row>
    <row r="16" spans="1:22" ht="15">
      <c r="B16" s="44" t="s">
        <v>97</v>
      </c>
      <c r="C16" s="44"/>
      <c r="D16" s="44"/>
      <c r="E16" s="43">
        <v>24</v>
      </c>
      <c r="F16" s="44"/>
      <c r="G16" s="44"/>
      <c r="H16" s="33">
        <v>38</v>
      </c>
      <c r="J16" s="12" t="s">
        <v>108</v>
      </c>
      <c r="K16" s="12" t="s">
        <v>109</v>
      </c>
      <c r="L16" s="12" t="s">
        <v>110</v>
      </c>
      <c r="M16" s="11"/>
      <c r="N16" s="11"/>
      <c r="O16" s="11"/>
      <c r="P16" s="11"/>
      <c r="Q16" s="12" t="s">
        <v>108</v>
      </c>
      <c r="R16" s="12" t="s">
        <v>109</v>
      </c>
      <c r="S16" s="12" t="s">
        <v>110</v>
      </c>
      <c r="T16" s="11"/>
      <c r="U16" s="11"/>
      <c r="V16" s="11"/>
    </row>
    <row r="17" spans="2:22" ht="15">
      <c r="B17" s="44" t="s">
        <v>98</v>
      </c>
      <c r="C17" s="44"/>
      <c r="D17" s="44"/>
      <c r="E17" s="43">
        <v>85</v>
      </c>
      <c r="F17" s="44"/>
      <c r="G17" s="44"/>
      <c r="H17" s="33">
        <v>58</v>
      </c>
      <c r="J17" s="13"/>
      <c r="K17" s="14">
        <f>E13</f>
        <v>21</v>
      </c>
      <c r="L17" s="15">
        <f>H13</f>
        <v>24</v>
      </c>
      <c r="M17" s="11"/>
      <c r="N17" s="11"/>
      <c r="O17" s="11"/>
      <c r="P17" s="11"/>
      <c r="Q17" s="13"/>
      <c r="R17" s="14">
        <f>E28</f>
        <v>330</v>
      </c>
      <c r="S17" s="15">
        <f>H28</f>
        <v>143</v>
      </c>
      <c r="T17" s="11"/>
      <c r="U17" s="11"/>
      <c r="V17" s="11"/>
    </row>
    <row r="18" spans="2:22" ht="15">
      <c r="B18" s="44" t="s">
        <v>46</v>
      </c>
      <c r="C18" s="44"/>
      <c r="D18" s="44"/>
      <c r="E18" s="45">
        <v>57296</v>
      </c>
      <c r="F18" s="44"/>
      <c r="G18" s="44"/>
      <c r="H18" s="34">
        <v>1220</v>
      </c>
      <c r="J18" s="12" t="s">
        <v>111</v>
      </c>
      <c r="K18" s="12" t="s">
        <v>112</v>
      </c>
      <c r="L18" s="12" t="s">
        <v>113</v>
      </c>
      <c r="M18" s="11"/>
      <c r="N18" s="11"/>
      <c r="O18" s="11"/>
      <c r="P18" s="11"/>
      <c r="Q18" s="12" t="s">
        <v>111</v>
      </c>
      <c r="R18" s="12" t="s">
        <v>112</v>
      </c>
      <c r="S18" s="12" t="s">
        <v>113</v>
      </c>
      <c r="T18" s="11"/>
      <c r="U18" s="11"/>
      <c r="V18" s="11"/>
    </row>
    <row r="19" spans="2:22" ht="15">
      <c r="B19" s="44" t="s">
        <v>8</v>
      </c>
      <c r="C19" s="44"/>
      <c r="D19" s="44"/>
      <c r="E19" s="45">
        <v>28646</v>
      </c>
      <c r="F19" s="44"/>
      <c r="G19" s="44"/>
      <c r="H19" s="33">
        <v>719</v>
      </c>
      <c r="J19" s="13"/>
      <c r="K19" s="14">
        <f>E14</f>
        <v>139</v>
      </c>
      <c r="L19" s="15">
        <f>H14</f>
        <v>69</v>
      </c>
      <c r="M19" s="11"/>
      <c r="N19" s="11"/>
      <c r="O19" s="11"/>
      <c r="P19" s="11"/>
      <c r="Q19" s="13"/>
      <c r="R19" s="14">
        <f>E29</f>
        <v>2306</v>
      </c>
      <c r="S19" s="15">
        <f>H29</f>
        <v>286</v>
      </c>
      <c r="T19" s="11"/>
      <c r="U19" s="11"/>
      <c r="V19" s="11"/>
    </row>
    <row r="20" spans="2:22" ht="15">
      <c r="B20" s="44" t="s">
        <v>87</v>
      </c>
      <c r="C20" s="44"/>
      <c r="D20" s="44"/>
      <c r="E20" s="45">
        <v>1801</v>
      </c>
      <c r="F20" s="44"/>
      <c r="G20" s="44"/>
      <c r="H20" s="33">
        <v>189</v>
      </c>
      <c r="J20" s="12" t="s">
        <v>114</v>
      </c>
      <c r="K20" s="12" t="s">
        <v>115</v>
      </c>
      <c r="L20" s="12" t="s">
        <v>116</v>
      </c>
      <c r="M20" s="11"/>
      <c r="N20" s="11"/>
      <c r="O20" s="11"/>
      <c r="P20" s="11"/>
      <c r="Q20" s="12" t="s">
        <v>114</v>
      </c>
      <c r="R20" s="12" t="s">
        <v>115</v>
      </c>
      <c r="S20" s="12" t="s">
        <v>116</v>
      </c>
      <c r="T20" s="11"/>
      <c r="U20" s="11"/>
      <c r="V20" s="11"/>
    </row>
    <row r="21" spans="2:22" ht="15">
      <c r="B21" s="44" t="s">
        <v>88</v>
      </c>
      <c r="C21" s="44"/>
      <c r="D21" s="44"/>
      <c r="E21" s="43">
        <v>440</v>
      </c>
      <c r="F21" s="44"/>
      <c r="G21" s="44"/>
      <c r="H21" s="33">
        <v>156</v>
      </c>
      <c r="J21" s="13"/>
      <c r="K21" s="14">
        <f>E15</f>
        <v>68</v>
      </c>
      <c r="L21" s="15">
        <f>H15</f>
        <v>61</v>
      </c>
      <c r="M21" s="11"/>
      <c r="N21" s="11"/>
      <c r="O21" s="11"/>
      <c r="P21" s="11"/>
      <c r="Q21" s="13"/>
      <c r="R21" s="14">
        <f>E30</f>
        <v>929</v>
      </c>
      <c r="S21" s="15">
        <f>H30</f>
        <v>179</v>
      </c>
      <c r="T21" s="11"/>
      <c r="U21" s="11"/>
      <c r="V21" s="11"/>
    </row>
    <row r="22" spans="2:22" ht="15">
      <c r="B22" s="44" t="s">
        <v>92</v>
      </c>
      <c r="C22" s="44"/>
      <c r="D22" s="44"/>
      <c r="E22" s="45">
        <v>1941</v>
      </c>
      <c r="F22" s="44"/>
      <c r="G22" s="44"/>
      <c r="H22" s="33">
        <v>233</v>
      </c>
      <c r="J22" s="12" t="s">
        <v>111</v>
      </c>
      <c r="K22" s="12" t="s">
        <v>117</v>
      </c>
      <c r="L22" s="12" t="s">
        <v>118</v>
      </c>
      <c r="Q22" s="12" t="s">
        <v>111</v>
      </c>
      <c r="R22" s="12" t="s">
        <v>117</v>
      </c>
      <c r="S22" s="12" t="s">
        <v>118</v>
      </c>
    </row>
    <row r="23" spans="2:22" ht="15">
      <c r="B23" s="44" t="s">
        <v>93</v>
      </c>
      <c r="C23" s="44"/>
      <c r="D23" s="44"/>
      <c r="E23" s="45">
        <v>1053</v>
      </c>
      <c r="F23" s="44"/>
      <c r="G23" s="44"/>
      <c r="H23" s="33">
        <v>194</v>
      </c>
      <c r="J23" s="13"/>
      <c r="K23" s="14">
        <f>E16</f>
        <v>24</v>
      </c>
      <c r="L23" s="15">
        <f>H16</f>
        <v>38</v>
      </c>
      <c r="Q23" s="13"/>
      <c r="R23" s="14">
        <f>E31</f>
        <v>317</v>
      </c>
      <c r="S23" s="15">
        <f>H31</f>
        <v>101</v>
      </c>
    </row>
    <row r="24" spans="2:22" ht="15">
      <c r="B24" s="44" t="s">
        <v>97</v>
      </c>
      <c r="C24" s="44"/>
      <c r="D24" s="44"/>
      <c r="E24" s="43">
        <v>391</v>
      </c>
      <c r="F24" s="44"/>
      <c r="G24" s="44"/>
      <c r="H24" s="33">
        <v>113</v>
      </c>
      <c r="J24" s="12" t="s">
        <v>114</v>
      </c>
      <c r="K24" s="12" t="s">
        <v>119</v>
      </c>
      <c r="L24" s="12" t="s">
        <v>120</v>
      </c>
      <c r="Q24" s="12" t="s">
        <v>114</v>
      </c>
      <c r="R24" s="12" t="s">
        <v>119</v>
      </c>
      <c r="S24" s="12" t="s">
        <v>120</v>
      </c>
    </row>
    <row r="25" spans="2:22" ht="15">
      <c r="B25" s="44" t="s">
        <v>98</v>
      </c>
      <c r="C25" s="44"/>
      <c r="D25" s="44"/>
      <c r="E25" s="43">
        <v>514</v>
      </c>
      <c r="F25" s="44"/>
      <c r="G25" s="44"/>
      <c r="H25" s="33">
        <v>113</v>
      </c>
      <c r="J25" s="13"/>
      <c r="K25" s="14">
        <f>E17</f>
        <v>85</v>
      </c>
      <c r="L25" s="15">
        <f>H17</f>
        <v>58</v>
      </c>
      <c r="Q25" s="13"/>
      <c r="R25" s="14">
        <f>E32</f>
        <v>572</v>
      </c>
      <c r="S25" s="15">
        <f>H32</f>
        <v>164</v>
      </c>
    </row>
    <row r="26" spans="2:22" ht="15" customHeight="1">
      <c r="B26" s="44" t="s">
        <v>9</v>
      </c>
      <c r="C26" s="44"/>
      <c r="D26" s="44"/>
      <c r="E26" s="45">
        <v>28650</v>
      </c>
      <c r="F26" s="44"/>
      <c r="G26" s="44"/>
      <c r="H26" s="33">
        <v>750</v>
      </c>
    </row>
    <row r="27" spans="2:22">
      <c r="B27" s="44" t="s">
        <v>87</v>
      </c>
      <c r="C27" s="44"/>
      <c r="D27" s="44"/>
      <c r="E27" s="45">
        <v>1749</v>
      </c>
      <c r="F27" s="44"/>
      <c r="G27" s="44"/>
      <c r="H27" s="33">
        <v>230</v>
      </c>
      <c r="K27">
        <f>SUM(E5:G10,E12:G17)</f>
        <v>997</v>
      </c>
      <c r="L27">
        <f>SUM(H5:H10,H12:H17)</f>
        <v>715</v>
      </c>
    </row>
    <row r="28" spans="2:22">
      <c r="B28" s="44" t="s">
        <v>88</v>
      </c>
      <c r="C28" s="44"/>
      <c r="D28" s="44"/>
      <c r="E28" s="43">
        <v>330</v>
      </c>
      <c r="F28" s="44"/>
      <c r="G28" s="44"/>
      <c r="H28" s="33">
        <v>143</v>
      </c>
    </row>
    <row r="29" spans="2:22">
      <c r="B29" s="44" t="s">
        <v>92</v>
      </c>
      <c r="C29" s="44"/>
      <c r="D29" s="44"/>
      <c r="E29" s="45">
        <v>2306</v>
      </c>
      <c r="F29" s="44"/>
      <c r="G29" s="44"/>
      <c r="H29" s="33">
        <v>286</v>
      </c>
    </row>
    <row r="30" spans="2:22">
      <c r="B30" s="44" t="s">
        <v>93</v>
      </c>
      <c r="C30" s="44"/>
      <c r="D30" s="44"/>
      <c r="E30" s="43">
        <v>929</v>
      </c>
      <c r="F30" s="44"/>
      <c r="G30" s="44"/>
      <c r="H30" s="33">
        <v>179</v>
      </c>
    </row>
    <row r="31" spans="2:22">
      <c r="B31" s="44" t="s">
        <v>97</v>
      </c>
      <c r="C31" s="44"/>
      <c r="D31" s="44"/>
      <c r="E31" s="43">
        <v>317</v>
      </c>
      <c r="F31" s="44"/>
      <c r="G31" s="44"/>
      <c r="H31" s="33">
        <v>101</v>
      </c>
    </row>
    <row r="32" spans="2:22">
      <c r="B32" s="44" t="s">
        <v>98</v>
      </c>
      <c r="C32" s="44"/>
      <c r="D32" s="44"/>
      <c r="E32" s="43">
        <v>572</v>
      </c>
      <c r="F32" s="44"/>
      <c r="G32" s="44"/>
      <c r="H32" s="33">
        <v>164</v>
      </c>
    </row>
  </sheetData>
  <mergeCells count="63">
    <mergeCell ref="B11:D11"/>
    <mergeCell ref="E11:G11"/>
    <mergeCell ref="B19:D19"/>
    <mergeCell ref="E19:G19"/>
    <mergeCell ref="B28:D28"/>
    <mergeCell ref="E28:G28"/>
    <mergeCell ref="B12:D12"/>
    <mergeCell ref="E12:G12"/>
    <mergeCell ref="B13:D13"/>
    <mergeCell ref="E13:G13"/>
    <mergeCell ref="B14:D14"/>
    <mergeCell ref="E14:G14"/>
    <mergeCell ref="B25:D25"/>
    <mergeCell ref="E25:G25"/>
    <mergeCell ref="B26:D26"/>
    <mergeCell ref="E26:G26"/>
    <mergeCell ref="B29:D29"/>
    <mergeCell ref="E29:G29"/>
    <mergeCell ref="B30:D30"/>
    <mergeCell ref="E30:G30"/>
    <mergeCell ref="B27:D27"/>
    <mergeCell ref="E27:G27"/>
    <mergeCell ref="B18:D18"/>
    <mergeCell ref="E18:G18"/>
    <mergeCell ref="B15:D15"/>
    <mergeCell ref="E15:G15"/>
    <mergeCell ref="B16:D16"/>
    <mergeCell ref="E16:G16"/>
    <mergeCell ref="B17:D17"/>
    <mergeCell ref="E17:G17"/>
    <mergeCell ref="B8:D8"/>
    <mergeCell ref="E8:G8"/>
    <mergeCell ref="B9:D9"/>
    <mergeCell ref="E9:G9"/>
    <mergeCell ref="B10:D10"/>
    <mergeCell ref="E10:G10"/>
    <mergeCell ref="B5:D5"/>
    <mergeCell ref="E5:G5"/>
    <mergeCell ref="B6:D6"/>
    <mergeCell ref="E6:G6"/>
    <mergeCell ref="B7:D7"/>
    <mergeCell ref="E7:G7"/>
    <mergeCell ref="E2:G2"/>
    <mergeCell ref="B3:D3"/>
    <mergeCell ref="E3:G3"/>
    <mergeCell ref="B4:D4"/>
    <mergeCell ref="E4:G4"/>
    <mergeCell ref="Q1:V1"/>
    <mergeCell ref="B32:D32"/>
    <mergeCell ref="E32:G32"/>
    <mergeCell ref="B23:D23"/>
    <mergeCell ref="E23:G23"/>
    <mergeCell ref="B24:D24"/>
    <mergeCell ref="E24:G24"/>
    <mergeCell ref="B31:D31"/>
    <mergeCell ref="E31:G31"/>
    <mergeCell ref="B20:D20"/>
    <mergeCell ref="E20:G20"/>
    <mergeCell ref="B21:D21"/>
    <mergeCell ref="E21:G21"/>
    <mergeCell ref="B22:D22"/>
    <mergeCell ref="E22:G22"/>
    <mergeCell ref="B2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workbookViewId="0">
      <selection activeCell="N24" sqref="N24"/>
    </sheetView>
  </sheetViews>
  <sheetFormatPr defaultRowHeight="14.25"/>
  <cols>
    <col min="10" max="10" width="9" customWidth="1"/>
    <col min="11" max="11" width="15.75" customWidth="1"/>
    <col min="12" max="17" width="9" customWidth="1"/>
    <col min="18" max="18" width="19.875" customWidth="1"/>
    <col min="19" max="19" width="12.375" customWidth="1"/>
  </cols>
  <sheetData>
    <row r="1" spans="1:22" ht="15">
      <c r="A1" s="3">
        <v>2015</v>
      </c>
      <c r="J1" s="42" t="s">
        <v>47</v>
      </c>
      <c r="K1" s="42"/>
      <c r="L1" s="42"/>
      <c r="M1" s="42"/>
      <c r="N1" s="42"/>
      <c r="O1" s="42"/>
      <c r="P1" s="35"/>
      <c r="Q1" s="42" t="s">
        <v>48</v>
      </c>
      <c r="R1" s="42"/>
      <c r="S1" s="42"/>
      <c r="T1" s="42"/>
      <c r="U1" s="42"/>
      <c r="V1" s="42"/>
    </row>
    <row r="2" spans="1:22" ht="15">
      <c r="B2" s="49" t="s">
        <v>6</v>
      </c>
      <c r="C2" s="49"/>
      <c r="D2" s="49"/>
      <c r="E2" s="45">
        <v>545840</v>
      </c>
      <c r="F2" s="44"/>
      <c r="G2" s="44"/>
      <c r="H2" s="34">
        <v>1329</v>
      </c>
      <c r="J2" s="12" t="s">
        <v>79</v>
      </c>
      <c r="K2" s="12" t="s">
        <v>80</v>
      </c>
      <c r="L2" s="12" t="s">
        <v>81</v>
      </c>
      <c r="M2" s="11"/>
      <c r="N2" s="11" t="s">
        <v>82</v>
      </c>
      <c r="O2" s="12" t="s">
        <v>83</v>
      </c>
      <c r="P2" s="12"/>
      <c r="Q2" s="12" t="s">
        <v>79</v>
      </c>
      <c r="R2" s="12" t="s">
        <v>80</v>
      </c>
      <c r="S2" s="12" t="s">
        <v>81</v>
      </c>
      <c r="T2" s="11"/>
      <c r="U2" s="11" t="s">
        <v>82</v>
      </c>
      <c r="V2" s="12" t="s">
        <v>83</v>
      </c>
    </row>
    <row r="3" spans="1:22" ht="15.75">
      <c r="B3" s="49" t="s">
        <v>7</v>
      </c>
      <c r="C3" s="49"/>
      <c r="D3" s="49"/>
      <c r="E3" s="45">
        <v>48334</v>
      </c>
      <c r="F3" s="44"/>
      <c r="G3" s="44"/>
      <c r="H3" s="34">
        <v>1960</v>
      </c>
      <c r="J3" s="13"/>
      <c r="K3" s="14">
        <f>E5</f>
        <v>761</v>
      </c>
      <c r="L3" s="15">
        <f>H5</f>
        <v>261</v>
      </c>
      <c r="M3" s="16"/>
      <c r="N3" s="17">
        <f>K3+K5+K7+K9+K11+K13+K15+K17+K19+K21+K23+K25</f>
        <v>5114</v>
      </c>
      <c r="O3" s="17">
        <f>SQRT(((L3)^2)+((L5)^2)+((L7)^2)+((L9)^2)+((L11)^2)+((L13)^2)+((L15)^2)+((L17)^2)+((L19)^2)+((L21)^2)+((L23)^2)+((L25)^2))</f>
        <v>583.34466655657354</v>
      </c>
      <c r="P3" s="17"/>
      <c r="Q3" s="13"/>
      <c r="R3" s="14">
        <f>E20</f>
        <v>13460</v>
      </c>
      <c r="S3" s="15">
        <f>H20</f>
        <v>279</v>
      </c>
      <c r="T3" s="16"/>
      <c r="U3" s="17">
        <f>R3+R5+R7+R9+R11+R13+R15+R17+R19+R21+R23+R25</f>
        <v>86541</v>
      </c>
      <c r="V3" s="17">
        <f>SQRT(((S3)^2)+((S5)^2)+((S7)^2)+((S9)^2)+((S11)^2)+((S13)^2)+((S15)^2)+((S17)^2)+((S19)^2)+((S21)^2)+((S23)^2)+((S25)^2))</f>
        <v>1364.298720955202</v>
      </c>
    </row>
    <row r="4" spans="1:22" ht="15">
      <c r="B4" s="49" t="s">
        <v>8</v>
      </c>
      <c r="C4" s="49"/>
      <c r="D4" s="49"/>
      <c r="E4" s="45">
        <v>23311</v>
      </c>
      <c r="F4" s="44"/>
      <c r="G4" s="44"/>
      <c r="H4" s="34">
        <v>1424</v>
      </c>
      <c r="J4" s="12" t="s">
        <v>84</v>
      </c>
      <c r="K4" s="12" t="s">
        <v>85</v>
      </c>
      <c r="L4" s="12" t="s">
        <v>86</v>
      </c>
      <c r="M4" s="11"/>
      <c r="N4" s="11"/>
      <c r="O4" s="11"/>
      <c r="P4" s="11"/>
      <c r="Q4" s="12" t="s">
        <v>84</v>
      </c>
      <c r="R4" s="12" t="s">
        <v>85</v>
      </c>
      <c r="S4" s="12" t="s">
        <v>86</v>
      </c>
      <c r="T4" s="11"/>
      <c r="U4" s="11"/>
      <c r="V4" s="11"/>
    </row>
    <row r="5" spans="1:22" ht="15">
      <c r="B5" s="49" t="s">
        <v>87</v>
      </c>
      <c r="C5" s="49"/>
      <c r="D5" s="49"/>
      <c r="E5" s="43">
        <v>761</v>
      </c>
      <c r="F5" s="44"/>
      <c r="G5" s="44"/>
      <c r="H5" s="33">
        <v>261</v>
      </c>
      <c r="J5" s="13"/>
      <c r="K5" s="14">
        <f>E6</f>
        <v>168</v>
      </c>
      <c r="L5" s="15">
        <f>H6</f>
        <v>123</v>
      </c>
      <c r="M5" s="11"/>
      <c r="N5" s="11"/>
      <c r="O5" s="11"/>
      <c r="P5" s="11"/>
      <c r="Q5" s="13"/>
      <c r="R5" s="14">
        <f>E21</f>
        <v>2972</v>
      </c>
      <c r="S5" s="15">
        <f>H21</f>
        <v>454</v>
      </c>
      <c r="T5" s="11"/>
      <c r="U5" s="11"/>
      <c r="V5" s="11"/>
    </row>
    <row r="6" spans="1:22" ht="15">
      <c r="B6" s="49" t="s">
        <v>88</v>
      </c>
      <c r="C6" s="49"/>
      <c r="D6" s="49"/>
      <c r="E6" s="43">
        <v>168</v>
      </c>
      <c r="F6" s="44"/>
      <c r="G6" s="44"/>
      <c r="H6" s="33">
        <v>123</v>
      </c>
      <c r="J6" s="12" t="s">
        <v>89</v>
      </c>
      <c r="K6" s="12" t="s">
        <v>90</v>
      </c>
      <c r="L6" s="12" t="s">
        <v>91</v>
      </c>
      <c r="M6" s="11"/>
      <c r="N6" s="11"/>
      <c r="O6" s="11"/>
      <c r="P6" s="11"/>
      <c r="Q6" s="12" t="s">
        <v>89</v>
      </c>
      <c r="R6" s="12" t="s">
        <v>90</v>
      </c>
      <c r="S6" s="12" t="s">
        <v>91</v>
      </c>
      <c r="T6" s="11"/>
      <c r="U6" s="11"/>
      <c r="V6" s="11"/>
    </row>
    <row r="7" spans="1:22" ht="15">
      <c r="B7" s="49" t="s">
        <v>92</v>
      </c>
      <c r="C7" s="49"/>
      <c r="D7" s="49"/>
      <c r="E7" s="43">
        <v>924</v>
      </c>
      <c r="F7" s="44"/>
      <c r="G7" s="44"/>
      <c r="H7" s="33">
        <v>248</v>
      </c>
      <c r="J7" s="13"/>
      <c r="K7" s="14">
        <f>E7</f>
        <v>924</v>
      </c>
      <c r="L7" s="15">
        <f>H7</f>
        <v>248</v>
      </c>
      <c r="M7" s="11"/>
      <c r="N7" s="11"/>
      <c r="O7" s="11"/>
      <c r="P7" s="11"/>
      <c r="Q7" s="13"/>
      <c r="R7" s="14">
        <f>E22</f>
        <v>14703</v>
      </c>
      <c r="S7" s="15">
        <f>H22</f>
        <v>517</v>
      </c>
      <c r="T7" s="11"/>
      <c r="U7" s="11"/>
      <c r="V7" s="11"/>
    </row>
    <row r="8" spans="1:22" ht="15">
      <c r="B8" s="49" t="s">
        <v>93</v>
      </c>
      <c r="C8" s="49"/>
      <c r="D8" s="49"/>
      <c r="E8" s="43">
        <v>327</v>
      </c>
      <c r="F8" s="44"/>
      <c r="G8" s="44"/>
      <c r="H8" s="33">
        <v>129</v>
      </c>
      <c r="J8" s="12" t="s">
        <v>94</v>
      </c>
      <c r="K8" s="12" t="s">
        <v>95</v>
      </c>
      <c r="L8" s="12" t="s">
        <v>96</v>
      </c>
      <c r="M8" s="11"/>
      <c r="N8" s="11"/>
      <c r="O8" s="11"/>
      <c r="P8" s="11"/>
      <c r="Q8" s="12" t="s">
        <v>94</v>
      </c>
      <c r="R8" s="12" t="s">
        <v>95</v>
      </c>
      <c r="S8" s="12" t="s">
        <v>96</v>
      </c>
      <c r="T8" s="11"/>
      <c r="U8" s="11"/>
      <c r="V8" s="11"/>
    </row>
    <row r="9" spans="1:22" ht="15">
      <c r="B9" s="49" t="s">
        <v>97</v>
      </c>
      <c r="C9" s="49"/>
      <c r="D9" s="49"/>
      <c r="E9" s="43">
        <v>180</v>
      </c>
      <c r="F9" s="44"/>
      <c r="G9" s="44"/>
      <c r="H9" s="33">
        <v>103</v>
      </c>
      <c r="J9" s="13"/>
      <c r="K9" s="14">
        <f>E8</f>
        <v>327</v>
      </c>
      <c r="L9" s="15">
        <f>H8</f>
        <v>129</v>
      </c>
      <c r="M9" s="11"/>
      <c r="N9" s="11"/>
      <c r="O9" s="11"/>
      <c r="P9" s="11"/>
      <c r="Q9" s="13"/>
      <c r="R9" s="14">
        <f>E23</f>
        <v>6717</v>
      </c>
      <c r="S9" s="15">
        <f>H23</f>
        <v>591</v>
      </c>
      <c r="T9" s="11"/>
      <c r="U9" s="11"/>
      <c r="V9" s="11"/>
    </row>
    <row r="10" spans="1:22" ht="15">
      <c r="B10" s="49" t="s">
        <v>98</v>
      </c>
      <c r="C10" s="49"/>
      <c r="D10" s="49"/>
      <c r="E10" s="43">
        <v>344</v>
      </c>
      <c r="F10" s="44"/>
      <c r="G10" s="44"/>
      <c r="H10" s="33">
        <v>130</v>
      </c>
      <c r="J10" s="12" t="s">
        <v>99</v>
      </c>
      <c r="K10" s="12" t="s">
        <v>100</v>
      </c>
      <c r="L10" s="12" t="s">
        <v>101</v>
      </c>
      <c r="M10" s="11"/>
      <c r="N10" s="11"/>
      <c r="O10" s="11"/>
      <c r="P10" s="11"/>
      <c r="Q10" s="12" t="s">
        <v>99</v>
      </c>
      <c r="R10" s="12" t="s">
        <v>100</v>
      </c>
      <c r="S10" s="12" t="s">
        <v>101</v>
      </c>
      <c r="T10" s="11"/>
      <c r="U10" s="11"/>
      <c r="V10" s="11"/>
    </row>
    <row r="11" spans="1:22" ht="15">
      <c r="B11" s="49" t="s">
        <v>9</v>
      </c>
      <c r="C11" s="49"/>
      <c r="D11" s="49"/>
      <c r="E11" s="45">
        <v>25023</v>
      </c>
      <c r="F11" s="44"/>
      <c r="G11" s="44"/>
      <c r="H11" s="34">
        <v>1252</v>
      </c>
      <c r="J11" s="13"/>
      <c r="K11" s="14">
        <f>E9</f>
        <v>180</v>
      </c>
      <c r="L11" s="15">
        <f>H9</f>
        <v>103</v>
      </c>
      <c r="M11" s="11"/>
      <c r="N11" s="11"/>
      <c r="O11" s="11"/>
      <c r="P11" s="11"/>
      <c r="Q11" s="13"/>
      <c r="R11" s="14">
        <f>E24</f>
        <v>2611</v>
      </c>
      <c r="S11" s="15">
        <f>H24</f>
        <v>292</v>
      </c>
      <c r="T11" s="11"/>
      <c r="U11" s="11"/>
      <c r="V11" s="11"/>
    </row>
    <row r="12" spans="1:22" ht="15">
      <c r="B12" s="49" t="s">
        <v>87</v>
      </c>
      <c r="C12" s="49"/>
      <c r="D12" s="49"/>
      <c r="E12" s="43">
        <v>760</v>
      </c>
      <c r="F12" s="44"/>
      <c r="G12" s="44"/>
      <c r="H12" s="33">
        <v>236</v>
      </c>
      <c r="J12" s="12" t="s">
        <v>102</v>
      </c>
      <c r="K12" s="12" t="s">
        <v>103</v>
      </c>
      <c r="L12" s="12" t="s">
        <v>104</v>
      </c>
      <c r="M12" s="11"/>
      <c r="N12" s="11"/>
      <c r="O12" s="11"/>
      <c r="P12" s="11"/>
      <c r="Q12" s="12" t="s">
        <v>102</v>
      </c>
      <c r="R12" s="12" t="s">
        <v>103</v>
      </c>
      <c r="S12" s="12" t="s">
        <v>104</v>
      </c>
      <c r="T12" s="11"/>
      <c r="U12" s="11"/>
      <c r="V12" s="11"/>
    </row>
    <row r="13" spans="1:22" ht="15">
      <c r="B13" s="49" t="s">
        <v>88</v>
      </c>
      <c r="C13" s="49"/>
      <c r="D13" s="49"/>
      <c r="E13" s="43">
        <v>107</v>
      </c>
      <c r="F13" s="44"/>
      <c r="G13" s="44"/>
      <c r="H13" s="33">
        <v>57</v>
      </c>
      <c r="J13" s="13"/>
      <c r="K13" s="14">
        <v>344</v>
      </c>
      <c r="L13" s="15">
        <f>H10</f>
        <v>130</v>
      </c>
      <c r="M13" s="11"/>
      <c r="N13" s="11"/>
      <c r="O13" s="11"/>
      <c r="P13" s="11"/>
      <c r="Q13" s="13"/>
      <c r="R13" s="14">
        <f>E25</f>
        <v>4089</v>
      </c>
      <c r="S13" s="15">
        <f>H25</f>
        <v>294</v>
      </c>
      <c r="T13" s="11"/>
      <c r="U13" s="11"/>
      <c r="V13" s="11"/>
    </row>
    <row r="14" spans="1:22" ht="15">
      <c r="B14" s="49" t="s">
        <v>92</v>
      </c>
      <c r="C14" s="49"/>
      <c r="D14" s="49"/>
      <c r="E14" s="43">
        <v>900</v>
      </c>
      <c r="F14" s="44"/>
      <c r="G14" s="44"/>
      <c r="H14" s="33">
        <v>251</v>
      </c>
      <c r="J14" s="12" t="s">
        <v>105</v>
      </c>
      <c r="K14" s="12" t="s">
        <v>106</v>
      </c>
      <c r="L14" s="12" t="s">
        <v>107</v>
      </c>
      <c r="M14" s="11"/>
      <c r="N14" s="11"/>
      <c r="O14" s="11"/>
      <c r="P14" s="11"/>
      <c r="Q14" s="12" t="s">
        <v>105</v>
      </c>
      <c r="R14" s="12" t="s">
        <v>106</v>
      </c>
      <c r="S14" s="12" t="s">
        <v>107</v>
      </c>
      <c r="T14" s="11"/>
      <c r="U14" s="11"/>
      <c r="V14" s="11"/>
    </row>
    <row r="15" spans="1:22" ht="15">
      <c r="B15" s="49" t="s">
        <v>93</v>
      </c>
      <c r="C15" s="49"/>
      <c r="D15" s="49"/>
      <c r="E15" s="43">
        <v>281</v>
      </c>
      <c r="F15" s="44"/>
      <c r="G15" s="44"/>
      <c r="H15" s="33">
        <v>97</v>
      </c>
      <c r="J15" s="13"/>
      <c r="K15" s="14">
        <f>E12</f>
        <v>760</v>
      </c>
      <c r="L15" s="15">
        <f>H12</f>
        <v>236</v>
      </c>
      <c r="M15" s="11"/>
      <c r="N15" s="11"/>
      <c r="O15" s="11"/>
      <c r="P15" s="11"/>
      <c r="Q15" s="13"/>
      <c r="R15" s="14">
        <f>E27</f>
        <v>12464</v>
      </c>
      <c r="S15" s="15">
        <f>H27</f>
        <v>245</v>
      </c>
      <c r="T15" s="11"/>
      <c r="U15" s="11"/>
      <c r="V15" s="11"/>
    </row>
    <row r="16" spans="1:22" ht="15">
      <c r="B16" s="49" t="s">
        <v>97</v>
      </c>
      <c r="C16" s="49"/>
      <c r="D16" s="49"/>
      <c r="E16" s="43">
        <v>139</v>
      </c>
      <c r="F16" s="44"/>
      <c r="G16" s="44"/>
      <c r="H16" s="33">
        <v>96</v>
      </c>
      <c r="J16" s="12" t="s">
        <v>108</v>
      </c>
      <c r="K16" s="12" t="s">
        <v>109</v>
      </c>
      <c r="L16" s="12" t="s">
        <v>110</v>
      </c>
      <c r="M16" s="11"/>
      <c r="N16" s="11"/>
      <c r="O16" s="11"/>
      <c r="P16" s="11"/>
      <c r="Q16" s="12" t="s">
        <v>108</v>
      </c>
      <c r="R16" s="12" t="s">
        <v>109</v>
      </c>
      <c r="S16" s="12" t="s">
        <v>110</v>
      </c>
      <c r="T16" s="11"/>
      <c r="U16" s="11"/>
      <c r="V16" s="11"/>
    </row>
    <row r="17" spans="2:22" ht="15">
      <c r="B17" s="49" t="s">
        <v>98</v>
      </c>
      <c r="C17" s="49"/>
      <c r="D17" s="49"/>
      <c r="E17" s="43">
        <v>223</v>
      </c>
      <c r="F17" s="44"/>
      <c r="G17" s="44"/>
      <c r="H17" s="33">
        <v>104</v>
      </c>
      <c r="J17" s="13"/>
      <c r="K17" s="14">
        <f>E13</f>
        <v>107</v>
      </c>
      <c r="L17" s="15">
        <f>H13</f>
        <v>57</v>
      </c>
      <c r="M17" s="11"/>
      <c r="N17" s="11"/>
      <c r="O17" s="11"/>
      <c r="P17" s="11"/>
      <c r="Q17" s="13"/>
      <c r="R17" s="14">
        <f>E28</f>
        <v>2006</v>
      </c>
      <c r="S17" s="15">
        <f>H28</f>
        <v>313</v>
      </c>
      <c r="T17" s="11"/>
      <c r="U17" s="11"/>
      <c r="V17" s="11"/>
    </row>
    <row r="18" spans="2:22" ht="15">
      <c r="B18" s="49" t="s">
        <v>46</v>
      </c>
      <c r="C18" s="49"/>
      <c r="D18" s="49"/>
      <c r="E18" s="45">
        <v>497506</v>
      </c>
      <c r="F18" s="44"/>
      <c r="G18" s="44"/>
      <c r="H18" s="34">
        <v>2297</v>
      </c>
      <c r="J18" s="12" t="s">
        <v>111</v>
      </c>
      <c r="K18" s="12" t="s">
        <v>112</v>
      </c>
      <c r="L18" s="12" t="s">
        <v>113</v>
      </c>
      <c r="M18" s="11"/>
      <c r="N18" s="11"/>
      <c r="O18" s="11"/>
      <c r="P18" s="11"/>
      <c r="Q18" s="12" t="s">
        <v>111</v>
      </c>
      <c r="R18" s="12" t="s">
        <v>112</v>
      </c>
      <c r="S18" s="12" t="s">
        <v>113</v>
      </c>
      <c r="T18" s="11"/>
      <c r="U18" s="11"/>
      <c r="V18" s="11"/>
    </row>
    <row r="19" spans="2:22" ht="15">
      <c r="B19" s="49" t="s">
        <v>8</v>
      </c>
      <c r="C19" s="49"/>
      <c r="D19" s="49"/>
      <c r="E19" s="45">
        <v>251812</v>
      </c>
      <c r="F19" s="44"/>
      <c r="G19" s="44"/>
      <c r="H19" s="34">
        <v>1596</v>
      </c>
      <c r="J19" s="13"/>
      <c r="K19" s="14">
        <f>E14</f>
        <v>900</v>
      </c>
      <c r="L19" s="15">
        <f>H14</f>
        <v>251</v>
      </c>
      <c r="M19" s="11"/>
      <c r="N19" s="11"/>
      <c r="O19" s="11"/>
      <c r="P19" s="11"/>
      <c r="Q19" s="13"/>
      <c r="R19" s="14">
        <f>E29</f>
        <v>14323</v>
      </c>
      <c r="S19" s="15">
        <f>H29</f>
        <v>493</v>
      </c>
      <c r="T19" s="11"/>
      <c r="U19" s="11"/>
      <c r="V19" s="11"/>
    </row>
    <row r="20" spans="2:22" ht="15">
      <c r="B20" s="49" t="s">
        <v>87</v>
      </c>
      <c r="C20" s="49"/>
      <c r="D20" s="49"/>
      <c r="E20" s="45">
        <v>13460</v>
      </c>
      <c r="F20" s="44"/>
      <c r="G20" s="44"/>
      <c r="H20" s="33">
        <v>279</v>
      </c>
      <c r="J20" s="12" t="s">
        <v>114</v>
      </c>
      <c r="K20" s="12" t="s">
        <v>115</v>
      </c>
      <c r="L20" s="12" t="s">
        <v>116</v>
      </c>
      <c r="M20" s="11"/>
      <c r="N20" s="11"/>
      <c r="O20" s="11"/>
      <c r="P20" s="11"/>
      <c r="Q20" s="12" t="s">
        <v>114</v>
      </c>
      <c r="R20" s="12" t="s">
        <v>115</v>
      </c>
      <c r="S20" s="12" t="s">
        <v>116</v>
      </c>
      <c r="T20" s="11"/>
      <c r="U20" s="11"/>
      <c r="V20" s="11"/>
    </row>
    <row r="21" spans="2:22" ht="15">
      <c r="B21" s="49" t="s">
        <v>88</v>
      </c>
      <c r="C21" s="49"/>
      <c r="D21" s="49"/>
      <c r="E21" s="45">
        <v>2972</v>
      </c>
      <c r="F21" s="44"/>
      <c r="G21" s="44"/>
      <c r="H21" s="33">
        <v>454</v>
      </c>
      <c r="J21" s="13"/>
      <c r="K21" s="14">
        <f>E15</f>
        <v>281</v>
      </c>
      <c r="L21" s="15">
        <f>H15</f>
        <v>97</v>
      </c>
      <c r="M21" s="11"/>
      <c r="N21" s="11"/>
      <c r="O21" s="11"/>
      <c r="P21" s="11"/>
      <c r="Q21" s="13"/>
      <c r="R21" s="14">
        <f>E30</f>
        <v>6770</v>
      </c>
      <c r="S21" s="15">
        <f>H30</f>
        <v>445</v>
      </c>
      <c r="T21" s="11"/>
      <c r="U21" s="11"/>
      <c r="V21" s="11"/>
    </row>
    <row r="22" spans="2:22" ht="15">
      <c r="B22" s="49" t="s">
        <v>92</v>
      </c>
      <c r="C22" s="49"/>
      <c r="D22" s="49"/>
      <c r="E22" s="45">
        <v>14703</v>
      </c>
      <c r="F22" s="44"/>
      <c r="G22" s="44"/>
      <c r="H22" s="33">
        <v>517</v>
      </c>
      <c r="J22" s="12" t="s">
        <v>111</v>
      </c>
      <c r="K22" s="12" t="s">
        <v>117</v>
      </c>
      <c r="L22" s="12" t="s">
        <v>118</v>
      </c>
      <c r="Q22" s="12" t="s">
        <v>111</v>
      </c>
      <c r="R22" s="12" t="s">
        <v>117</v>
      </c>
      <c r="S22" s="12" t="s">
        <v>118</v>
      </c>
    </row>
    <row r="23" spans="2:22" ht="15">
      <c r="B23" s="49" t="s">
        <v>93</v>
      </c>
      <c r="C23" s="49"/>
      <c r="D23" s="49"/>
      <c r="E23" s="45">
        <v>6717</v>
      </c>
      <c r="F23" s="44"/>
      <c r="G23" s="44"/>
      <c r="H23" s="33">
        <v>591</v>
      </c>
      <c r="J23" s="13"/>
      <c r="K23" s="14">
        <f>E16</f>
        <v>139</v>
      </c>
      <c r="L23" s="15">
        <f>H16</f>
        <v>96</v>
      </c>
      <c r="Q23" s="13"/>
      <c r="R23" s="14">
        <f>E31</f>
        <v>2430</v>
      </c>
      <c r="S23" s="15">
        <f>H31</f>
        <v>296</v>
      </c>
    </row>
    <row r="24" spans="2:22" ht="15">
      <c r="B24" s="49" t="s">
        <v>97</v>
      </c>
      <c r="C24" s="49"/>
      <c r="D24" s="49"/>
      <c r="E24" s="45">
        <v>2611</v>
      </c>
      <c r="F24" s="44"/>
      <c r="G24" s="44"/>
      <c r="H24" s="33">
        <v>292</v>
      </c>
      <c r="J24" s="12" t="s">
        <v>114</v>
      </c>
      <c r="K24" s="12" t="s">
        <v>119</v>
      </c>
      <c r="L24" s="12" t="s">
        <v>120</v>
      </c>
      <c r="Q24" s="12" t="s">
        <v>114</v>
      </c>
      <c r="R24" s="12" t="s">
        <v>119</v>
      </c>
      <c r="S24" s="12" t="s">
        <v>120</v>
      </c>
    </row>
    <row r="25" spans="2:22" ht="15">
      <c r="B25" s="49" t="s">
        <v>98</v>
      </c>
      <c r="C25" s="49"/>
      <c r="D25" s="49"/>
      <c r="E25" s="45">
        <v>4089</v>
      </c>
      <c r="F25" s="44"/>
      <c r="G25" s="44"/>
      <c r="H25" s="33">
        <v>294</v>
      </c>
      <c r="J25" s="13"/>
      <c r="K25" s="14">
        <f>E17</f>
        <v>223</v>
      </c>
      <c r="L25" s="15">
        <f>H17</f>
        <v>104</v>
      </c>
      <c r="Q25" s="13"/>
      <c r="R25" s="14">
        <f>E32</f>
        <v>3996</v>
      </c>
      <c r="S25" s="15">
        <f>H32</f>
        <v>320</v>
      </c>
    </row>
    <row r="26" spans="2:22">
      <c r="B26" s="49" t="s">
        <v>9</v>
      </c>
      <c r="C26" s="49"/>
      <c r="D26" s="49"/>
      <c r="E26" s="45">
        <v>245694</v>
      </c>
      <c r="F26" s="44"/>
      <c r="G26" s="44"/>
      <c r="H26" s="34">
        <v>1398</v>
      </c>
    </row>
    <row r="27" spans="2:22">
      <c r="B27" s="49" t="s">
        <v>87</v>
      </c>
      <c r="C27" s="49"/>
      <c r="D27" s="49"/>
      <c r="E27" s="45">
        <v>12464</v>
      </c>
      <c r="F27" s="44"/>
      <c r="G27" s="44"/>
      <c r="H27" s="33">
        <v>245</v>
      </c>
    </row>
    <row r="28" spans="2:22">
      <c r="B28" s="49" t="s">
        <v>88</v>
      </c>
      <c r="C28" s="49"/>
      <c r="D28" s="49"/>
      <c r="E28" s="45">
        <v>2006</v>
      </c>
      <c r="F28" s="44"/>
      <c r="G28" s="44"/>
      <c r="H28" s="33">
        <v>313</v>
      </c>
    </row>
    <row r="29" spans="2:22">
      <c r="B29" s="49" t="s">
        <v>92</v>
      </c>
      <c r="C29" s="49"/>
      <c r="D29" s="49"/>
      <c r="E29" s="45">
        <v>14323</v>
      </c>
      <c r="F29" s="44"/>
      <c r="G29" s="44"/>
      <c r="H29" s="33">
        <v>493</v>
      </c>
    </row>
    <row r="30" spans="2:22">
      <c r="B30" s="49" t="s">
        <v>93</v>
      </c>
      <c r="C30" s="49"/>
      <c r="D30" s="49"/>
      <c r="E30" s="45">
        <v>6770</v>
      </c>
      <c r="F30" s="44"/>
      <c r="G30" s="44"/>
      <c r="H30" s="33">
        <v>445</v>
      </c>
    </row>
    <row r="31" spans="2:22">
      <c r="B31" s="49" t="s">
        <v>97</v>
      </c>
      <c r="C31" s="49"/>
      <c r="D31" s="49"/>
      <c r="E31" s="45">
        <v>2430</v>
      </c>
      <c r="F31" s="44"/>
      <c r="G31" s="44"/>
      <c r="H31" s="33">
        <v>296</v>
      </c>
    </row>
    <row r="32" spans="2:22">
      <c r="B32" s="49" t="s">
        <v>98</v>
      </c>
      <c r="C32" s="49"/>
      <c r="D32" s="49"/>
      <c r="E32" s="45">
        <v>3996</v>
      </c>
      <c r="F32" s="44"/>
      <c r="G32" s="44"/>
      <c r="H32" s="33">
        <v>320</v>
      </c>
    </row>
  </sheetData>
  <mergeCells count="64">
    <mergeCell ref="B20:D20"/>
    <mergeCell ref="E20:G20"/>
    <mergeCell ref="B21:D21"/>
    <mergeCell ref="E21:G21"/>
    <mergeCell ref="B24:D24"/>
    <mergeCell ref="E24:G24"/>
    <mergeCell ref="B3:D3"/>
    <mergeCell ref="E3:G3"/>
    <mergeCell ref="B4:D4"/>
    <mergeCell ref="E4:G4"/>
    <mergeCell ref="B17:D17"/>
    <mergeCell ref="E17:G17"/>
    <mergeCell ref="B14:D14"/>
    <mergeCell ref="E14:G14"/>
    <mergeCell ref="B15:D15"/>
    <mergeCell ref="E15:G15"/>
    <mergeCell ref="B32:D32"/>
    <mergeCell ref="E32:G32"/>
    <mergeCell ref="B8:D8"/>
    <mergeCell ref="E8:G8"/>
    <mergeCell ref="B9:D9"/>
    <mergeCell ref="E9:G9"/>
    <mergeCell ref="B10:D10"/>
    <mergeCell ref="E10:G10"/>
    <mergeCell ref="B28:D28"/>
    <mergeCell ref="E28:G28"/>
    <mergeCell ref="B16:D16"/>
    <mergeCell ref="E16:G16"/>
    <mergeCell ref="B13:D13"/>
    <mergeCell ref="E13:G13"/>
    <mergeCell ref="B18:D18"/>
    <mergeCell ref="E18:G18"/>
    <mergeCell ref="B31:D31"/>
    <mergeCell ref="E31:G31"/>
    <mergeCell ref="B22:D22"/>
    <mergeCell ref="E22:G22"/>
    <mergeCell ref="B12:D12"/>
    <mergeCell ref="E12:G12"/>
    <mergeCell ref="B26:D26"/>
    <mergeCell ref="E26:G26"/>
    <mergeCell ref="B27:D27"/>
    <mergeCell ref="E27:G27"/>
    <mergeCell ref="B23:D23"/>
    <mergeCell ref="E23:G23"/>
    <mergeCell ref="B19:D19"/>
    <mergeCell ref="E19:G19"/>
    <mergeCell ref="B25:D25"/>
    <mergeCell ref="E25:G25"/>
    <mergeCell ref="J1:O1"/>
    <mergeCell ref="Q1:V1"/>
    <mergeCell ref="B29:D29"/>
    <mergeCell ref="E29:G29"/>
    <mergeCell ref="B30:D30"/>
    <mergeCell ref="E30:G30"/>
    <mergeCell ref="B5:D5"/>
    <mergeCell ref="E5:G5"/>
    <mergeCell ref="B6:D6"/>
    <mergeCell ref="E6:G6"/>
    <mergeCell ref="B7:D7"/>
    <mergeCell ref="E7:G7"/>
    <mergeCell ref="B11:D11"/>
    <mergeCell ref="E11:G11"/>
    <mergeCell ref="B2:D2"/>
    <mergeCell ref="E2:G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workbookViewId="0">
      <selection activeCell="M15" sqref="M15"/>
    </sheetView>
  </sheetViews>
  <sheetFormatPr defaultRowHeight="14.25"/>
  <cols>
    <col min="10" max="10" width="9" customWidth="1"/>
    <col min="11" max="11" width="16.5" customWidth="1"/>
    <col min="12" max="12" width="11.25" customWidth="1"/>
    <col min="13" max="13" width="11" customWidth="1"/>
    <col min="14" max="17" width="9" customWidth="1"/>
    <col min="18" max="18" width="19.875" customWidth="1"/>
    <col min="19" max="19" width="12.375" customWidth="1"/>
  </cols>
  <sheetData>
    <row r="1" spans="1:22" ht="15">
      <c r="A1" s="3">
        <v>2015</v>
      </c>
      <c r="J1" s="42" t="s">
        <v>47</v>
      </c>
      <c r="K1" s="50"/>
      <c r="L1" s="50"/>
      <c r="M1" s="50"/>
      <c r="N1" s="50"/>
      <c r="O1" s="50"/>
      <c r="P1" s="36"/>
      <c r="Q1" s="42" t="s">
        <v>48</v>
      </c>
      <c r="R1" s="42"/>
      <c r="S1" s="42"/>
      <c r="T1" s="42"/>
      <c r="U1" s="42"/>
      <c r="V1" s="42"/>
    </row>
    <row r="2" spans="1:22" ht="15.75">
      <c r="B2" s="49" t="s">
        <v>6</v>
      </c>
      <c r="C2" s="49"/>
      <c r="D2" s="49"/>
      <c r="E2" s="45">
        <v>372693</v>
      </c>
      <c r="F2" s="44"/>
      <c r="G2" s="44"/>
      <c r="H2" s="33">
        <v>504</v>
      </c>
      <c r="J2" s="12" t="s">
        <v>79</v>
      </c>
      <c r="K2" s="12" t="s">
        <v>80</v>
      </c>
      <c r="L2" s="12" t="s">
        <v>81</v>
      </c>
      <c r="M2" s="11"/>
      <c r="N2" s="11" t="s">
        <v>82</v>
      </c>
      <c r="O2" s="12" t="s">
        <v>83</v>
      </c>
      <c r="P2" s="17"/>
      <c r="Q2" s="12" t="s">
        <v>79</v>
      </c>
      <c r="R2" s="12" t="s">
        <v>80</v>
      </c>
      <c r="S2" s="12" t="s">
        <v>81</v>
      </c>
      <c r="T2" s="11"/>
      <c r="U2" s="11" t="s">
        <v>82</v>
      </c>
      <c r="V2" s="12" t="s">
        <v>83</v>
      </c>
    </row>
    <row r="3" spans="1:22" ht="15.75">
      <c r="B3" s="49" t="s">
        <v>7</v>
      </c>
      <c r="C3" s="49"/>
      <c r="D3" s="49"/>
      <c r="E3" s="45">
        <v>98446</v>
      </c>
      <c r="F3" s="44"/>
      <c r="G3" s="44"/>
      <c r="H3" s="34">
        <v>4187</v>
      </c>
      <c r="J3" s="13"/>
      <c r="K3" s="14">
        <f>E5</f>
        <v>7311</v>
      </c>
      <c r="L3" s="15">
        <f>H5</f>
        <v>688</v>
      </c>
      <c r="M3" s="16"/>
      <c r="N3" s="17">
        <f>K3+K5+K7+K9+K11+K13+K15+K17+K19+K21+K23+K25</f>
        <v>42719</v>
      </c>
      <c r="O3" s="17">
        <f>SQRT(((L3)^2)+((L5)^2)+((L7)^2)+((L9)^2)+((L11)^2)+((L13)^2)+((L15)^2)+((L17)^2)+((L19)^2)+((L21)^2)+((L23)^2)+((L25)^2))</f>
        <v>1656.7250828064384</v>
      </c>
      <c r="P3" s="11"/>
      <c r="Q3" s="13"/>
      <c r="R3" s="14">
        <f>E20</f>
        <v>11712</v>
      </c>
      <c r="S3" s="15">
        <f>H20</f>
        <v>756</v>
      </c>
      <c r="T3" s="16"/>
      <c r="U3" s="17">
        <f>R3+R5+R7+R9+R11+R13+R15+R17+R19+R21+R23+R25</f>
        <v>78201</v>
      </c>
      <c r="V3" s="17">
        <f>SQRT(((S3)^2)+((S5)^2)+((S7)^2)+((S9)^2)+((S11)^2)+((S13)^2)+((S15)^2)+((S17)^2)+((S19)^2)+((S21)^2)+((S23)^2)+((S25)^2))</f>
        <v>1904.4797189783881</v>
      </c>
    </row>
    <row r="4" spans="1:22" ht="15">
      <c r="B4" s="49" t="s">
        <v>8</v>
      </c>
      <c r="C4" s="49"/>
      <c r="D4" s="49"/>
      <c r="E4" s="45">
        <v>45947</v>
      </c>
      <c r="F4" s="44"/>
      <c r="G4" s="44"/>
      <c r="H4" s="34">
        <v>2060</v>
      </c>
      <c r="J4" s="12" t="s">
        <v>84</v>
      </c>
      <c r="K4" s="12" t="s">
        <v>85</v>
      </c>
      <c r="L4" s="12" t="s">
        <v>86</v>
      </c>
      <c r="M4" s="11"/>
      <c r="N4" s="11"/>
      <c r="O4" s="11"/>
      <c r="P4" s="11"/>
      <c r="Q4" s="12" t="s">
        <v>84</v>
      </c>
      <c r="R4" s="12" t="s">
        <v>85</v>
      </c>
      <c r="S4" s="12" t="s">
        <v>86</v>
      </c>
      <c r="T4" s="11"/>
      <c r="U4" s="11"/>
      <c r="V4" s="11"/>
    </row>
    <row r="5" spans="1:22" ht="15">
      <c r="B5" s="49" t="s">
        <v>87</v>
      </c>
      <c r="C5" s="49"/>
      <c r="D5" s="49"/>
      <c r="E5" s="45">
        <v>7311</v>
      </c>
      <c r="F5" s="44"/>
      <c r="G5" s="44"/>
      <c r="H5" s="33">
        <v>688</v>
      </c>
      <c r="J5" s="13"/>
      <c r="K5" s="14">
        <f>E6</f>
        <v>1292</v>
      </c>
      <c r="L5" s="15">
        <f>H6</f>
        <v>218</v>
      </c>
      <c r="M5" s="11"/>
      <c r="N5" s="11"/>
      <c r="O5" s="11"/>
      <c r="P5" s="11"/>
      <c r="Q5" s="13"/>
      <c r="R5" s="14">
        <f>E21</f>
        <v>2565</v>
      </c>
      <c r="S5" s="15">
        <f>H21</f>
        <v>443</v>
      </c>
      <c r="T5" s="11"/>
      <c r="U5" s="11"/>
      <c r="V5" s="11"/>
    </row>
    <row r="6" spans="1:22" ht="15">
      <c r="B6" s="49" t="s">
        <v>88</v>
      </c>
      <c r="C6" s="49"/>
      <c r="D6" s="49"/>
      <c r="E6" s="45">
        <v>1292</v>
      </c>
      <c r="F6" s="44"/>
      <c r="G6" s="44"/>
      <c r="H6" s="33">
        <v>218</v>
      </c>
      <c r="J6" s="12" t="s">
        <v>89</v>
      </c>
      <c r="K6" s="12" t="s">
        <v>90</v>
      </c>
      <c r="L6" s="12" t="s">
        <v>91</v>
      </c>
      <c r="M6" s="11"/>
      <c r="N6" s="11"/>
      <c r="O6" s="11"/>
      <c r="P6" s="11"/>
      <c r="Q6" s="12" t="s">
        <v>89</v>
      </c>
      <c r="R6" s="12" t="s">
        <v>90</v>
      </c>
      <c r="S6" s="12" t="s">
        <v>91</v>
      </c>
      <c r="T6" s="11"/>
      <c r="U6" s="11"/>
      <c r="V6" s="11"/>
    </row>
    <row r="7" spans="1:22" ht="15">
      <c r="B7" s="49" t="s">
        <v>92</v>
      </c>
      <c r="C7" s="49"/>
      <c r="D7" s="49"/>
      <c r="E7" s="45">
        <v>8449</v>
      </c>
      <c r="F7" s="44"/>
      <c r="G7" s="44"/>
      <c r="H7" s="33">
        <v>713</v>
      </c>
      <c r="J7" s="13"/>
      <c r="K7" s="14">
        <f>E7</f>
        <v>8449</v>
      </c>
      <c r="L7" s="15">
        <f>H7</f>
        <v>713</v>
      </c>
      <c r="M7" s="11"/>
      <c r="N7" s="11"/>
      <c r="O7" s="11"/>
      <c r="P7" s="11"/>
      <c r="Q7" s="13"/>
      <c r="R7" s="14">
        <f>E22</f>
        <v>13130</v>
      </c>
      <c r="S7" s="15">
        <f>H22</f>
        <v>828</v>
      </c>
      <c r="T7" s="11"/>
      <c r="U7" s="11"/>
      <c r="V7" s="11"/>
    </row>
    <row r="8" spans="1:22" ht="15">
      <c r="B8" s="49" t="s">
        <v>93</v>
      </c>
      <c r="C8" s="49"/>
      <c r="D8" s="49"/>
      <c r="E8" s="45">
        <v>2724</v>
      </c>
      <c r="F8" s="44"/>
      <c r="G8" s="44"/>
      <c r="H8" s="33">
        <v>402</v>
      </c>
      <c r="J8" s="12" t="s">
        <v>94</v>
      </c>
      <c r="K8" s="12" t="s">
        <v>95</v>
      </c>
      <c r="L8" s="12" t="s">
        <v>96</v>
      </c>
      <c r="M8" s="11"/>
      <c r="N8" s="11"/>
      <c r="O8" s="11"/>
      <c r="P8" s="11"/>
      <c r="Q8" s="12" t="s">
        <v>94</v>
      </c>
      <c r="R8" s="12" t="s">
        <v>95</v>
      </c>
      <c r="S8" s="12" t="s">
        <v>96</v>
      </c>
      <c r="T8" s="11"/>
      <c r="U8" s="11"/>
      <c r="V8" s="11"/>
    </row>
    <row r="9" spans="1:22" ht="15">
      <c r="B9" s="49" t="s">
        <v>97</v>
      </c>
      <c r="C9" s="49"/>
      <c r="D9" s="49"/>
      <c r="E9" s="43">
        <v>757</v>
      </c>
      <c r="F9" s="44"/>
      <c r="G9" s="44"/>
      <c r="H9" s="33">
        <v>185</v>
      </c>
      <c r="J9" s="13"/>
      <c r="K9" s="14">
        <f>E8</f>
        <v>2724</v>
      </c>
      <c r="L9" s="15">
        <f>H8</f>
        <v>402</v>
      </c>
      <c r="M9" s="11"/>
      <c r="N9" s="11"/>
      <c r="O9" s="11"/>
      <c r="P9" s="11"/>
      <c r="Q9" s="13"/>
      <c r="R9" s="14">
        <f>E23</f>
        <v>5934</v>
      </c>
      <c r="S9" s="15">
        <f>H23</f>
        <v>531</v>
      </c>
      <c r="T9" s="11"/>
      <c r="U9" s="11"/>
      <c r="V9" s="11"/>
    </row>
    <row r="10" spans="1:22" ht="15">
      <c r="B10" s="49" t="s">
        <v>98</v>
      </c>
      <c r="C10" s="49"/>
      <c r="D10" s="49"/>
      <c r="E10" s="45">
        <v>1776</v>
      </c>
      <c r="F10" s="44"/>
      <c r="G10" s="44"/>
      <c r="H10" s="33">
        <v>372</v>
      </c>
      <c r="J10" s="12" t="s">
        <v>99</v>
      </c>
      <c r="K10" s="12" t="s">
        <v>100</v>
      </c>
      <c r="L10" s="12" t="s">
        <v>101</v>
      </c>
      <c r="M10" s="11"/>
      <c r="N10" s="11"/>
      <c r="O10" s="11"/>
      <c r="P10" s="11"/>
      <c r="Q10" s="12" t="s">
        <v>99</v>
      </c>
      <c r="R10" s="12" t="s">
        <v>100</v>
      </c>
      <c r="S10" s="12" t="s">
        <v>101</v>
      </c>
      <c r="T10" s="11"/>
      <c r="U10" s="11"/>
      <c r="V10" s="11"/>
    </row>
    <row r="11" spans="1:22" ht="15">
      <c r="B11" s="49" t="s">
        <v>9</v>
      </c>
      <c r="C11" s="49"/>
      <c r="D11" s="49"/>
      <c r="E11" s="45">
        <v>52499</v>
      </c>
      <c r="F11" s="44"/>
      <c r="G11" s="44"/>
      <c r="H11" s="34">
        <v>2539</v>
      </c>
      <c r="J11" s="13"/>
      <c r="K11" s="14">
        <f>E9</f>
        <v>757</v>
      </c>
      <c r="L11" s="15">
        <f>H9</f>
        <v>185</v>
      </c>
      <c r="M11" s="11"/>
      <c r="N11" s="11"/>
      <c r="O11" s="11"/>
      <c r="P11" s="11"/>
      <c r="Q11" s="13"/>
      <c r="R11" s="14">
        <f>E24</f>
        <v>2038</v>
      </c>
      <c r="S11" s="15">
        <f>H24</f>
        <v>337</v>
      </c>
      <c r="T11" s="11"/>
      <c r="U11" s="11"/>
      <c r="V11" s="11"/>
    </row>
    <row r="12" spans="1:22" ht="15">
      <c r="B12" s="49" t="s">
        <v>87</v>
      </c>
      <c r="C12" s="49"/>
      <c r="D12" s="49"/>
      <c r="E12" s="45">
        <v>6127</v>
      </c>
      <c r="F12" s="44"/>
      <c r="G12" s="44"/>
      <c r="H12" s="33">
        <v>667</v>
      </c>
      <c r="J12" s="12" t="s">
        <v>102</v>
      </c>
      <c r="K12" s="12" t="s">
        <v>103</v>
      </c>
      <c r="L12" s="12" t="s">
        <v>104</v>
      </c>
      <c r="M12" s="11"/>
      <c r="N12" s="11"/>
      <c r="O12" s="11"/>
      <c r="P12" s="11"/>
      <c r="Q12" s="12" t="s">
        <v>102</v>
      </c>
      <c r="R12" s="12" t="s">
        <v>103</v>
      </c>
      <c r="S12" s="12" t="s">
        <v>104</v>
      </c>
      <c r="T12" s="11"/>
      <c r="U12" s="11"/>
      <c r="V12" s="11"/>
    </row>
    <row r="13" spans="1:22" ht="15">
      <c r="B13" s="49" t="s">
        <v>88</v>
      </c>
      <c r="C13" s="49"/>
      <c r="D13" s="49"/>
      <c r="E13" s="45">
        <v>1467</v>
      </c>
      <c r="F13" s="44"/>
      <c r="G13" s="44"/>
      <c r="H13" s="33">
        <v>347</v>
      </c>
      <c r="J13" s="13"/>
      <c r="K13" s="14">
        <v>1776</v>
      </c>
      <c r="L13" s="15">
        <f>H10</f>
        <v>372</v>
      </c>
      <c r="M13" s="11"/>
      <c r="N13" s="11"/>
      <c r="O13" s="11"/>
      <c r="P13" s="11"/>
      <c r="Q13" s="13"/>
      <c r="R13" s="14">
        <f>E25</f>
        <v>4195</v>
      </c>
      <c r="S13" s="15">
        <f>H25</f>
        <v>374</v>
      </c>
      <c r="T13" s="11"/>
      <c r="U13" s="11"/>
      <c r="V13" s="11"/>
    </row>
    <row r="14" spans="1:22" ht="15">
      <c r="B14" s="49" t="s">
        <v>92</v>
      </c>
      <c r="C14" s="49"/>
      <c r="D14" s="49"/>
      <c r="E14" s="45">
        <v>7321</v>
      </c>
      <c r="F14" s="44"/>
      <c r="G14" s="44"/>
      <c r="H14" s="33">
        <v>738</v>
      </c>
      <c r="J14" s="12" t="s">
        <v>105</v>
      </c>
      <c r="K14" s="12" t="s">
        <v>106</v>
      </c>
      <c r="L14" s="12" t="s">
        <v>107</v>
      </c>
      <c r="M14" s="11"/>
      <c r="N14" s="11"/>
      <c r="O14" s="11"/>
      <c r="P14" s="11"/>
      <c r="Q14" s="12" t="s">
        <v>105</v>
      </c>
      <c r="R14" s="12" t="s">
        <v>106</v>
      </c>
      <c r="S14" s="12" t="s">
        <v>107</v>
      </c>
      <c r="T14" s="11"/>
      <c r="U14" s="11"/>
      <c r="V14" s="11"/>
    </row>
    <row r="15" spans="1:22" ht="15">
      <c r="B15" s="49" t="s">
        <v>93</v>
      </c>
      <c r="C15" s="49"/>
      <c r="D15" s="49"/>
      <c r="E15" s="45">
        <v>3023</v>
      </c>
      <c r="F15" s="44"/>
      <c r="G15" s="44"/>
      <c r="H15" s="33">
        <v>387</v>
      </c>
      <c r="J15" s="13"/>
      <c r="K15" s="14">
        <f>E12</f>
        <v>6127</v>
      </c>
      <c r="L15" s="15">
        <f>H12</f>
        <v>667</v>
      </c>
      <c r="M15" s="11"/>
      <c r="N15" s="11"/>
      <c r="O15" s="11"/>
      <c r="P15" s="11"/>
      <c r="Q15" s="13"/>
      <c r="R15" s="14">
        <f>E27</f>
        <v>11932</v>
      </c>
      <c r="S15" s="15">
        <f>H27</f>
        <v>673</v>
      </c>
      <c r="T15" s="11"/>
      <c r="U15" s="11"/>
      <c r="V15" s="11"/>
    </row>
    <row r="16" spans="1:22" ht="15">
      <c r="B16" s="49" t="s">
        <v>97</v>
      </c>
      <c r="C16" s="49"/>
      <c r="D16" s="49"/>
      <c r="E16" s="43">
        <v>827</v>
      </c>
      <c r="F16" s="44"/>
      <c r="G16" s="44"/>
      <c r="H16" s="33">
        <v>176</v>
      </c>
      <c r="J16" s="12" t="s">
        <v>108</v>
      </c>
      <c r="K16" s="12" t="s">
        <v>109</v>
      </c>
      <c r="L16" s="12" t="s">
        <v>110</v>
      </c>
      <c r="M16" s="11"/>
      <c r="N16" s="11"/>
      <c r="O16" s="11"/>
      <c r="P16" s="11"/>
      <c r="Q16" s="12" t="s">
        <v>108</v>
      </c>
      <c r="R16" s="12" t="s">
        <v>109</v>
      </c>
      <c r="S16" s="12" t="s">
        <v>110</v>
      </c>
      <c r="T16" s="11"/>
      <c r="U16" s="11"/>
      <c r="V16" s="11"/>
    </row>
    <row r="17" spans="2:22" ht="15">
      <c r="B17" s="49" t="s">
        <v>98</v>
      </c>
      <c r="C17" s="49"/>
      <c r="D17" s="49"/>
      <c r="E17" s="45">
        <v>1645</v>
      </c>
      <c r="F17" s="44"/>
      <c r="G17" s="44"/>
      <c r="H17" s="33">
        <v>301</v>
      </c>
      <c r="J17" s="13"/>
      <c r="K17" s="14">
        <f>E13</f>
        <v>1467</v>
      </c>
      <c r="L17" s="15">
        <f>H13</f>
        <v>347</v>
      </c>
      <c r="M17" s="11"/>
      <c r="N17" s="11"/>
      <c r="O17" s="11"/>
      <c r="P17" s="11"/>
      <c r="Q17" s="13"/>
      <c r="R17" s="14">
        <f>E28</f>
        <v>2259</v>
      </c>
      <c r="S17" s="15">
        <f>H28</f>
        <v>321</v>
      </c>
      <c r="T17" s="11"/>
      <c r="U17" s="11"/>
      <c r="V17" s="11"/>
    </row>
    <row r="18" spans="2:22" ht="15">
      <c r="B18" s="49" t="s">
        <v>46</v>
      </c>
      <c r="C18" s="49"/>
      <c r="D18" s="49"/>
      <c r="E18" s="45">
        <v>274247</v>
      </c>
      <c r="F18" s="44"/>
      <c r="G18" s="44"/>
      <c r="H18" s="34">
        <v>4188</v>
      </c>
      <c r="J18" s="12" t="s">
        <v>111</v>
      </c>
      <c r="K18" s="12" t="s">
        <v>112</v>
      </c>
      <c r="L18" s="12" t="s">
        <v>113</v>
      </c>
      <c r="M18" s="11"/>
      <c r="N18" s="11"/>
      <c r="O18" s="11"/>
      <c r="P18" s="11"/>
      <c r="Q18" s="12" t="s">
        <v>111</v>
      </c>
      <c r="R18" s="12" t="s">
        <v>112</v>
      </c>
      <c r="S18" s="12" t="s">
        <v>113</v>
      </c>
      <c r="T18" s="11"/>
      <c r="U18" s="11"/>
      <c r="V18" s="11"/>
    </row>
    <row r="19" spans="2:22" ht="15">
      <c r="B19" s="49" t="s">
        <v>8</v>
      </c>
      <c r="C19" s="49"/>
      <c r="D19" s="49"/>
      <c r="E19" s="45">
        <v>144375</v>
      </c>
      <c r="F19" s="44"/>
      <c r="G19" s="44"/>
      <c r="H19" s="34">
        <v>2141</v>
      </c>
      <c r="J19" s="13"/>
      <c r="K19" s="14">
        <f>E14</f>
        <v>7321</v>
      </c>
      <c r="L19" s="15">
        <f>H14</f>
        <v>738</v>
      </c>
      <c r="M19" s="11"/>
      <c r="N19" s="11"/>
      <c r="O19" s="11"/>
      <c r="P19" s="11"/>
      <c r="Q19" s="13"/>
      <c r="R19" s="14">
        <f>E29</f>
        <v>12605</v>
      </c>
      <c r="S19" s="15">
        <f>H29</f>
        <v>767</v>
      </c>
      <c r="T19" s="11"/>
      <c r="U19" s="11"/>
      <c r="V19" s="11"/>
    </row>
    <row r="20" spans="2:22" ht="15">
      <c r="B20" s="49" t="s">
        <v>87</v>
      </c>
      <c r="C20" s="49"/>
      <c r="D20" s="49"/>
      <c r="E20" s="45">
        <v>11712</v>
      </c>
      <c r="F20" s="44"/>
      <c r="G20" s="44"/>
      <c r="H20" s="33">
        <v>756</v>
      </c>
      <c r="J20" s="12" t="s">
        <v>114</v>
      </c>
      <c r="K20" s="12" t="s">
        <v>115</v>
      </c>
      <c r="L20" s="12" t="s">
        <v>116</v>
      </c>
      <c r="M20" s="11"/>
      <c r="N20" s="11"/>
      <c r="O20" s="11"/>
      <c r="P20" s="11"/>
      <c r="Q20" s="12" t="s">
        <v>114</v>
      </c>
      <c r="R20" s="12" t="s">
        <v>115</v>
      </c>
      <c r="S20" s="12" t="s">
        <v>116</v>
      </c>
      <c r="T20" s="11"/>
      <c r="U20" s="11"/>
      <c r="V20" s="11"/>
    </row>
    <row r="21" spans="2:22" ht="15">
      <c r="B21" s="49" t="s">
        <v>88</v>
      </c>
      <c r="C21" s="49"/>
      <c r="D21" s="49"/>
      <c r="E21" s="45">
        <v>2565</v>
      </c>
      <c r="F21" s="44"/>
      <c r="G21" s="44"/>
      <c r="H21" s="33">
        <v>443</v>
      </c>
      <c r="J21" s="13"/>
      <c r="K21" s="14">
        <f>E15</f>
        <v>3023</v>
      </c>
      <c r="L21" s="15">
        <f>H15</f>
        <v>387</v>
      </c>
      <c r="M21" s="11"/>
      <c r="N21" s="11"/>
      <c r="O21" s="11"/>
      <c r="Q21" s="13"/>
      <c r="R21" s="14">
        <f>E30</f>
        <v>6193</v>
      </c>
      <c r="S21" s="15">
        <f>H30</f>
        <v>555</v>
      </c>
      <c r="T21" s="11"/>
      <c r="U21" s="11"/>
      <c r="V21" s="11"/>
    </row>
    <row r="22" spans="2:22" ht="15">
      <c r="B22" s="49" t="s">
        <v>92</v>
      </c>
      <c r="C22" s="49"/>
      <c r="D22" s="49"/>
      <c r="E22" s="45">
        <v>13130</v>
      </c>
      <c r="F22" s="44"/>
      <c r="G22" s="44"/>
      <c r="H22" s="33">
        <v>828</v>
      </c>
      <c r="J22" s="12" t="s">
        <v>111</v>
      </c>
      <c r="K22" s="12" t="s">
        <v>117</v>
      </c>
      <c r="L22" s="12" t="s">
        <v>118</v>
      </c>
      <c r="Q22" s="12" t="s">
        <v>111</v>
      </c>
      <c r="R22" s="12" t="s">
        <v>117</v>
      </c>
      <c r="S22" s="12" t="s">
        <v>118</v>
      </c>
    </row>
    <row r="23" spans="2:22" ht="15">
      <c r="B23" s="49" t="s">
        <v>93</v>
      </c>
      <c r="C23" s="49"/>
      <c r="D23" s="49"/>
      <c r="E23" s="45">
        <v>5934</v>
      </c>
      <c r="F23" s="44"/>
      <c r="G23" s="44"/>
      <c r="H23" s="33">
        <v>531</v>
      </c>
      <c r="J23" s="13"/>
      <c r="K23" s="14">
        <f>E16</f>
        <v>827</v>
      </c>
      <c r="L23" s="15">
        <f>H16</f>
        <v>176</v>
      </c>
      <c r="Q23" s="13"/>
      <c r="R23" s="14">
        <f>E31</f>
        <v>1900</v>
      </c>
      <c r="S23" s="15">
        <f>H31</f>
        <v>280</v>
      </c>
    </row>
    <row r="24" spans="2:22" ht="15">
      <c r="B24" s="49" t="s">
        <v>97</v>
      </c>
      <c r="C24" s="49"/>
      <c r="D24" s="49"/>
      <c r="E24" s="45">
        <v>2038</v>
      </c>
      <c r="F24" s="44"/>
      <c r="G24" s="44"/>
      <c r="H24" s="33">
        <v>337</v>
      </c>
      <c r="J24" s="12" t="s">
        <v>114</v>
      </c>
      <c r="K24" s="12" t="s">
        <v>119</v>
      </c>
      <c r="L24" s="12" t="s">
        <v>120</v>
      </c>
      <c r="Q24" s="12" t="s">
        <v>114</v>
      </c>
      <c r="R24" s="12" t="s">
        <v>119</v>
      </c>
      <c r="S24" s="12" t="s">
        <v>120</v>
      </c>
    </row>
    <row r="25" spans="2:22" ht="15">
      <c r="B25" s="49" t="s">
        <v>98</v>
      </c>
      <c r="C25" s="49"/>
      <c r="D25" s="49"/>
      <c r="E25" s="45">
        <v>4195</v>
      </c>
      <c r="F25" s="44"/>
      <c r="G25" s="44"/>
      <c r="H25" s="33">
        <v>374</v>
      </c>
      <c r="J25" s="13"/>
      <c r="K25" s="14">
        <f>E17</f>
        <v>1645</v>
      </c>
      <c r="L25" s="15">
        <f>H17</f>
        <v>301</v>
      </c>
      <c r="Q25" s="13"/>
      <c r="R25" s="14">
        <f>E32</f>
        <v>3738</v>
      </c>
      <c r="S25" s="15">
        <f>H32</f>
        <v>328</v>
      </c>
    </row>
    <row r="26" spans="2:22">
      <c r="B26" s="49" t="s">
        <v>9</v>
      </c>
      <c r="C26" s="49"/>
      <c r="D26" s="49"/>
      <c r="E26" s="45">
        <v>129872</v>
      </c>
      <c r="F26" s="44"/>
      <c r="G26" s="44"/>
      <c r="H26" s="34">
        <v>2502</v>
      </c>
    </row>
    <row r="27" spans="2:22">
      <c r="B27" s="49" t="s">
        <v>87</v>
      </c>
      <c r="C27" s="49"/>
      <c r="D27" s="49"/>
      <c r="E27" s="45">
        <v>11932</v>
      </c>
      <c r="F27" s="44"/>
      <c r="G27" s="44"/>
      <c r="H27" s="33">
        <v>673</v>
      </c>
    </row>
    <row r="28" spans="2:22">
      <c r="B28" s="49" t="s">
        <v>88</v>
      </c>
      <c r="C28" s="49"/>
      <c r="D28" s="49"/>
      <c r="E28" s="45">
        <v>2259</v>
      </c>
      <c r="F28" s="44"/>
      <c r="G28" s="44"/>
      <c r="H28" s="33">
        <v>321</v>
      </c>
    </row>
    <row r="29" spans="2:22">
      <c r="B29" s="49" t="s">
        <v>92</v>
      </c>
      <c r="C29" s="49"/>
      <c r="D29" s="49"/>
      <c r="E29" s="45">
        <v>12605</v>
      </c>
      <c r="F29" s="44"/>
      <c r="G29" s="44"/>
      <c r="H29" s="33">
        <v>767</v>
      </c>
    </row>
    <row r="30" spans="2:22">
      <c r="B30" s="49" t="s">
        <v>93</v>
      </c>
      <c r="C30" s="49"/>
      <c r="D30" s="49"/>
      <c r="E30" s="45">
        <v>6193</v>
      </c>
      <c r="F30" s="44"/>
      <c r="G30" s="44"/>
      <c r="H30" s="33">
        <v>555</v>
      </c>
    </row>
    <row r="31" spans="2:22">
      <c r="B31" s="49" t="s">
        <v>97</v>
      </c>
      <c r="C31" s="49"/>
      <c r="D31" s="49"/>
      <c r="E31" s="45">
        <v>1900</v>
      </c>
      <c r="F31" s="44"/>
      <c r="G31" s="44"/>
      <c r="H31" s="33">
        <v>280</v>
      </c>
    </row>
    <row r="32" spans="2:22">
      <c r="B32" s="49" t="s">
        <v>98</v>
      </c>
      <c r="C32" s="49"/>
      <c r="D32" s="49"/>
      <c r="E32" s="45">
        <v>3738</v>
      </c>
      <c r="F32" s="44"/>
      <c r="G32" s="44"/>
      <c r="H32" s="33">
        <v>328</v>
      </c>
    </row>
  </sheetData>
  <mergeCells count="64">
    <mergeCell ref="B20:D20"/>
    <mergeCell ref="E20:G20"/>
    <mergeCell ref="B21:D21"/>
    <mergeCell ref="E21:G21"/>
    <mergeCell ref="B24:D24"/>
    <mergeCell ref="E24:G24"/>
    <mergeCell ref="B3:D3"/>
    <mergeCell ref="E3:G3"/>
    <mergeCell ref="B4:D4"/>
    <mergeCell ref="E4:G4"/>
    <mergeCell ref="B17:D17"/>
    <mergeCell ref="E17:G17"/>
    <mergeCell ref="B14:D14"/>
    <mergeCell ref="E14:G14"/>
    <mergeCell ref="B15:D15"/>
    <mergeCell ref="E15:G15"/>
    <mergeCell ref="B32:D32"/>
    <mergeCell ref="E32:G32"/>
    <mergeCell ref="B8:D8"/>
    <mergeCell ref="E8:G8"/>
    <mergeCell ref="B9:D9"/>
    <mergeCell ref="E9:G9"/>
    <mergeCell ref="B10:D10"/>
    <mergeCell ref="E10:G10"/>
    <mergeCell ref="B28:D28"/>
    <mergeCell ref="E28:G28"/>
    <mergeCell ref="B16:D16"/>
    <mergeCell ref="E16:G16"/>
    <mergeCell ref="B13:D13"/>
    <mergeCell ref="E13:G13"/>
    <mergeCell ref="B18:D18"/>
    <mergeCell ref="E18:G18"/>
    <mergeCell ref="B31:D31"/>
    <mergeCell ref="E31:G31"/>
    <mergeCell ref="B22:D22"/>
    <mergeCell ref="E22:G22"/>
    <mergeCell ref="B12:D12"/>
    <mergeCell ref="E12:G12"/>
    <mergeCell ref="B26:D26"/>
    <mergeCell ref="E26:G26"/>
    <mergeCell ref="B27:D27"/>
    <mergeCell ref="E27:G27"/>
    <mergeCell ref="B23:D23"/>
    <mergeCell ref="E23:G23"/>
    <mergeCell ref="B19:D19"/>
    <mergeCell ref="E19:G19"/>
    <mergeCell ref="B25:D25"/>
    <mergeCell ref="E25:G25"/>
    <mergeCell ref="J1:O1"/>
    <mergeCell ref="Q1:V1"/>
    <mergeCell ref="B29:D29"/>
    <mergeCell ref="E29:G29"/>
    <mergeCell ref="B30:D30"/>
    <mergeCell ref="E30:G30"/>
    <mergeCell ref="B5:D5"/>
    <mergeCell ref="E5:G5"/>
    <mergeCell ref="B6:D6"/>
    <mergeCell ref="E6:G6"/>
    <mergeCell ref="B7:D7"/>
    <mergeCell ref="E7:G7"/>
    <mergeCell ref="B11:D11"/>
    <mergeCell ref="E11:G11"/>
    <mergeCell ref="B2:D2"/>
    <mergeCell ref="E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Percent in Poverty</vt:lpstr>
      <vt:lpstr>Estimates</vt:lpstr>
      <vt:lpstr>Margin of Error Data</vt:lpstr>
      <vt:lpstr>African American</vt:lpstr>
      <vt:lpstr>Asian</vt:lpstr>
      <vt:lpstr>White (Not Hispanic)</vt:lpstr>
      <vt:lpstr>Hispanic</vt:lpstr>
    </vt:vector>
  </TitlesOfParts>
  <Company>Austin ISD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AISD</cp:lastModifiedBy>
  <cp:lastPrinted>2016-09-15T17:19:50Z</cp:lastPrinted>
  <dcterms:created xsi:type="dcterms:W3CDTF">2013-12-11T21:06:04Z</dcterms:created>
  <dcterms:modified xsi:type="dcterms:W3CDTF">2017-05-02T20:11:13Z</dcterms:modified>
</cp:coreProperties>
</file>