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shboards\2017 Dashboard Drilldowns\Poverty\For Web Developer II\"/>
    </mc:Choice>
  </mc:AlternateContent>
  <bookViews>
    <workbookView xWindow="0" yWindow="0" windowWidth="16755" windowHeight="5160" tabRatio="659"/>
  </bookViews>
  <sheets>
    <sheet name="Number in Poverty" sheetId="9" r:id="rId1"/>
    <sheet name="Estimates" sheetId="1" r:id="rId2"/>
    <sheet name="Margin of Error Data" sheetId="2" r:id="rId3"/>
    <sheet name="African American" sheetId="5" r:id="rId4"/>
    <sheet name="Asian" sheetId="6" r:id="rId5"/>
    <sheet name="White (Not Hispanic)" sheetId="7" r:id="rId6"/>
    <sheet name="Hispanic" sheetId="8" r:id="rId7"/>
  </sheets>
  <calcPr calcId="152511"/>
</workbook>
</file>

<file path=xl/calcChain.xml><?xml version="1.0" encoding="utf-8"?>
<calcChain xmlns="http://schemas.openxmlformats.org/spreadsheetml/2006/main">
  <c r="N3" i="6" l="1"/>
  <c r="E10" i="1" l="1"/>
  <c r="F10" i="1"/>
  <c r="D10" i="1"/>
  <c r="S25" i="8" l="1"/>
  <c r="R25" i="8"/>
  <c r="L25" i="8"/>
  <c r="K25" i="8"/>
  <c r="S23" i="8"/>
  <c r="R23" i="8"/>
  <c r="L23" i="8"/>
  <c r="K23" i="8"/>
  <c r="S21" i="8"/>
  <c r="R21" i="8"/>
  <c r="L21" i="8"/>
  <c r="K21" i="8"/>
  <c r="S19" i="8"/>
  <c r="R19" i="8"/>
  <c r="L19" i="8"/>
  <c r="K19" i="8"/>
  <c r="S17" i="8"/>
  <c r="R17" i="8"/>
  <c r="L17" i="8"/>
  <c r="K17" i="8"/>
  <c r="S15" i="8"/>
  <c r="R15" i="8"/>
  <c r="L15" i="8"/>
  <c r="K15" i="8"/>
  <c r="N3" i="8" s="1"/>
  <c r="S13" i="8"/>
  <c r="R13" i="8"/>
  <c r="L13" i="8"/>
  <c r="S11" i="8"/>
  <c r="R11" i="8"/>
  <c r="L11" i="8"/>
  <c r="K11" i="8"/>
  <c r="S9" i="8"/>
  <c r="R9" i="8"/>
  <c r="L9" i="8"/>
  <c r="K9" i="8"/>
  <c r="S7" i="8"/>
  <c r="R7" i="8"/>
  <c r="L7" i="8"/>
  <c r="K7" i="8"/>
  <c r="S5" i="8"/>
  <c r="R5" i="8"/>
  <c r="L5" i="8"/>
  <c r="K5" i="8"/>
  <c r="S3" i="8"/>
  <c r="V3" i="8" s="1"/>
  <c r="R3" i="8"/>
  <c r="L3" i="8"/>
  <c r="K3" i="8"/>
  <c r="S25" i="7"/>
  <c r="R25" i="7"/>
  <c r="L25" i="7"/>
  <c r="K25" i="7"/>
  <c r="S23" i="7"/>
  <c r="R23" i="7"/>
  <c r="L23" i="7"/>
  <c r="K23" i="7"/>
  <c r="S21" i="7"/>
  <c r="R21" i="7"/>
  <c r="L21" i="7"/>
  <c r="K21" i="7"/>
  <c r="S19" i="7"/>
  <c r="R19" i="7"/>
  <c r="L19" i="7"/>
  <c r="K19" i="7"/>
  <c r="S17" i="7"/>
  <c r="R17" i="7"/>
  <c r="L17" i="7"/>
  <c r="K17" i="7"/>
  <c r="S15" i="7"/>
  <c r="R15" i="7"/>
  <c r="L15" i="7"/>
  <c r="K15" i="7"/>
  <c r="S13" i="7"/>
  <c r="R13" i="7"/>
  <c r="L13" i="7"/>
  <c r="S11" i="7"/>
  <c r="R11" i="7"/>
  <c r="L11" i="7"/>
  <c r="K11" i="7"/>
  <c r="S9" i="7"/>
  <c r="R9" i="7"/>
  <c r="L9" i="7"/>
  <c r="K9" i="7"/>
  <c r="S7" i="7"/>
  <c r="R7" i="7"/>
  <c r="L7" i="7"/>
  <c r="K7" i="7"/>
  <c r="S5" i="7"/>
  <c r="R5" i="7"/>
  <c r="U3" i="7" s="1"/>
  <c r="L5" i="7"/>
  <c r="K5" i="7"/>
  <c r="S3" i="7"/>
  <c r="R3" i="7"/>
  <c r="N3" i="7"/>
  <c r="L3" i="7"/>
  <c r="O3" i="7" s="1"/>
  <c r="K3" i="7"/>
  <c r="S25" i="6"/>
  <c r="R25" i="6"/>
  <c r="L25" i="6"/>
  <c r="K25" i="6"/>
  <c r="S23" i="6"/>
  <c r="R23" i="6"/>
  <c r="L23" i="6"/>
  <c r="K23" i="6"/>
  <c r="S21" i="6"/>
  <c r="R21" i="6"/>
  <c r="L21" i="6"/>
  <c r="K21" i="6"/>
  <c r="S19" i="6"/>
  <c r="R19" i="6"/>
  <c r="L19" i="6"/>
  <c r="K19" i="6"/>
  <c r="S17" i="6"/>
  <c r="R17" i="6"/>
  <c r="L17" i="6"/>
  <c r="K17" i="6"/>
  <c r="S15" i="6"/>
  <c r="R15" i="6"/>
  <c r="L15" i="6"/>
  <c r="K15" i="6"/>
  <c r="S13" i="6"/>
  <c r="R13" i="6"/>
  <c r="L13" i="6"/>
  <c r="S11" i="6"/>
  <c r="R11" i="6"/>
  <c r="L11" i="6"/>
  <c r="K11" i="6"/>
  <c r="S9" i="6"/>
  <c r="R9" i="6"/>
  <c r="L9" i="6"/>
  <c r="K9" i="6"/>
  <c r="S7" i="6"/>
  <c r="R7" i="6"/>
  <c r="L7" i="6"/>
  <c r="K7" i="6"/>
  <c r="S5" i="6"/>
  <c r="R5" i="6"/>
  <c r="L5" i="6"/>
  <c r="K5" i="6"/>
  <c r="V3" i="6"/>
  <c r="S3" i="6"/>
  <c r="R3" i="6"/>
  <c r="U3" i="6" s="1"/>
  <c r="L3" i="6"/>
  <c r="O3" i="6" s="1"/>
  <c r="K3" i="6"/>
  <c r="S25" i="5"/>
  <c r="S23" i="5"/>
  <c r="S21" i="5"/>
  <c r="S19" i="5"/>
  <c r="S17" i="5"/>
  <c r="S15" i="5"/>
  <c r="S13" i="5"/>
  <c r="S11" i="5"/>
  <c r="S9" i="5"/>
  <c r="S7" i="5"/>
  <c r="S5" i="5"/>
  <c r="S3" i="5"/>
  <c r="L25" i="5"/>
  <c r="L23" i="5"/>
  <c r="L21" i="5"/>
  <c r="L19" i="5"/>
  <c r="L17" i="5"/>
  <c r="L15" i="5"/>
  <c r="L13" i="5"/>
  <c r="L11" i="5"/>
  <c r="L9" i="5"/>
  <c r="L7" i="5"/>
  <c r="L5" i="5"/>
  <c r="L3" i="5"/>
  <c r="O3" i="8" l="1"/>
  <c r="U3" i="8"/>
  <c r="V3" i="7"/>
  <c r="L27" i="6"/>
  <c r="K27" i="6"/>
  <c r="R25" i="5"/>
  <c r="R23" i="5"/>
  <c r="R21" i="5"/>
  <c r="R19" i="5"/>
  <c r="R17" i="5"/>
  <c r="R15" i="5"/>
  <c r="R13" i="5"/>
  <c r="R11" i="5"/>
  <c r="R9" i="5"/>
  <c r="R7" i="5"/>
  <c r="R5" i="5"/>
  <c r="R3" i="5"/>
  <c r="K25" i="5"/>
  <c r="K23" i="5"/>
  <c r="K21" i="5"/>
  <c r="K19" i="5"/>
  <c r="K17" i="5"/>
  <c r="K15" i="5"/>
  <c r="K11" i="5" l="1"/>
  <c r="K9" i="5"/>
  <c r="K7" i="5"/>
  <c r="K5" i="5"/>
  <c r="K3" i="5"/>
  <c r="U3" i="5" l="1"/>
  <c r="N3" i="5"/>
  <c r="I11" i="2" l="1"/>
  <c r="H11" i="2"/>
  <c r="J11" i="2" s="1"/>
  <c r="I8" i="2"/>
  <c r="H8" i="2"/>
  <c r="J8" i="2" s="1"/>
  <c r="I5" i="2"/>
  <c r="H5" i="2"/>
  <c r="J5" i="2" s="1"/>
  <c r="H2" i="2"/>
  <c r="J2" i="2" s="1"/>
  <c r="I2" i="2"/>
  <c r="G11" i="2"/>
  <c r="F11" i="2"/>
  <c r="G8" i="2"/>
  <c r="F8" i="2"/>
  <c r="G5" i="2"/>
  <c r="F5" i="2"/>
  <c r="F2" i="2"/>
  <c r="G2" i="2"/>
  <c r="V3" i="5" l="1"/>
  <c r="O3" i="5" l="1"/>
</calcChain>
</file>

<file path=xl/sharedStrings.xml><?xml version="1.0" encoding="utf-8"?>
<sst xmlns="http://schemas.openxmlformats.org/spreadsheetml/2006/main" count="497" uniqueCount="114">
  <si>
    <t>Year</t>
  </si>
  <si>
    <t>Hispanic</t>
  </si>
  <si>
    <t>White</t>
  </si>
  <si>
    <t xml:space="preserve">Asian </t>
  </si>
  <si>
    <t xml:space="preserve">Black </t>
  </si>
  <si>
    <t>MOE</t>
  </si>
  <si>
    <t>Total:</t>
  </si>
  <si>
    <t xml:space="preserve">      Under 5 years</t>
  </si>
  <si>
    <t xml:space="preserve">  Income in the past 12 months below poverty level:</t>
  </si>
  <si>
    <t xml:space="preserve">    Male:</t>
  </si>
  <si>
    <t xml:space="preserve">      5 years</t>
  </si>
  <si>
    <t xml:space="preserve">      6 to 11 years</t>
  </si>
  <si>
    <t xml:space="preserve">      12 to 14 years</t>
  </si>
  <si>
    <t xml:space="preserve">      15 years</t>
  </si>
  <si>
    <t xml:space="preserve">      16 and 17 years</t>
  </si>
  <si>
    <t xml:space="preserve">    Female:</t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</si>
  <si>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#1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</si>
  <si>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#1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</si>
  <si>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#1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</si>
  <si>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agg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</si>
  <si>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agg</t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</si>
  <si>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#2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</si>
  <si>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#2</t>
    </r>
    <r>
      <rPr>
        <sz val="11"/>
        <color theme="1"/>
        <rFont val="Tw Cen MT"/>
        <family val="2"/>
        <scheme val="minor"/>
      </rPr>
      <t/>
    </r>
  </si>
  <si>
    <r>
      <t>MOE</t>
    </r>
    <r>
      <rPr>
        <vertAlign val="subscript"/>
        <sz val="12"/>
        <color theme="1"/>
        <rFont val="Tw Cen MT"/>
        <family val="2"/>
        <scheme val="minor"/>
      </rPr>
      <t>#2</t>
    </r>
    <r>
      <rPr>
        <sz val="11"/>
        <color theme="1"/>
        <rFont val="Tw Cen MT"/>
        <family val="2"/>
        <scheme val="minor"/>
      </rPr>
      <t/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</si>
  <si>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#3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</si>
  <si>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#3</t>
    </r>
    <r>
      <rPr>
        <sz val="11"/>
        <color theme="1"/>
        <rFont val="Tw Cen MT"/>
        <family val="2"/>
        <scheme val="minor"/>
      </rPr>
      <t/>
    </r>
  </si>
  <si>
    <r>
      <t>MOE</t>
    </r>
    <r>
      <rPr>
        <vertAlign val="subscript"/>
        <sz val="12"/>
        <color theme="1"/>
        <rFont val="Tw Cen MT"/>
        <family val="2"/>
        <scheme val="minor"/>
      </rPr>
      <t>#3</t>
    </r>
    <r>
      <rPr>
        <sz val="11"/>
        <color theme="1"/>
        <rFont val="Tw Cen MT"/>
        <family val="2"/>
        <scheme val="minor"/>
      </rPr>
      <t/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</si>
  <si>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#4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</si>
  <si>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#4</t>
    </r>
    <r>
      <rPr>
        <sz val="11"/>
        <color theme="1"/>
        <rFont val="Tw Cen MT"/>
        <family val="2"/>
        <scheme val="minor"/>
      </rPr>
      <t/>
    </r>
  </si>
  <si>
    <r>
      <t>MOE</t>
    </r>
    <r>
      <rPr>
        <vertAlign val="subscript"/>
        <sz val="12"/>
        <color theme="1"/>
        <rFont val="Tw Cen MT"/>
        <family val="2"/>
        <scheme val="minor"/>
      </rPr>
      <t>#4</t>
    </r>
    <r>
      <rPr>
        <sz val="11"/>
        <color theme="1"/>
        <rFont val="Tw Cen MT"/>
        <family val="2"/>
        <scheme val="minor"/>
      </rPr>
      <t/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</si>
  <si>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#5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</si>
  <si>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#5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</si>
  <si>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#5</t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</si>
  <si>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#6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</si>
  <si>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#6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</si>
  <si>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#6</t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</si>
  <si>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#7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</si>
  <si>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#7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</si>
  <si>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#7</t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</si>
  <si>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#8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</si>
  <si>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#8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</si>
  <si>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#8</t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</si>
  <si>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#9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</si>
  <si>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#9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</si>
  <si>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#9</t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</si>
  <si>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#10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</si>
  <si>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#10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</si>
  <si>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#10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</si>
  <si>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#11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</si>
  <si>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#12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</si>
  <si>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#12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</si>
  <si>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#11</t>
    </r>
  </si>
  <si>
    <t xml:space="preserve">  Income in the past 12 months at or above poverty level:</t>
  </si>
  <si>
    <t>Below Poverty Level</t>
  </si>
  <si>
    <t>Above Poverty Level</t>
  </si>
  <si>
    <r>
      <t>Estimate</t>
    </r>
    <r>
      <rPr>
        <vertAlign val="subscript"/>
        <sz val="12"/>
        <color theme="1"/>
        <rFont val="Tw Cen MT"/>
        <family val="2"/>
        <scheme val="minor"/>
      </rPr>
      <t xml:space="preserve"> </t>
    </r>
    <r>
      <rPr>
        <sz val="12"/>
        <color theme="1"/>
        <rFont val="Tw Cen MT"/>
        <family val="2"/>
        <scheme val="minor"/>
      </rPr>
      <t>Total Under 18</t>
    </r>
  </si>
  <si>
    <t>Over Poverty</t>
  </si>
  <si>
    <t>Below Poverty</t>
  </si>
  <si>
    <t>Total Under 18</t>
  </si>
  <si>
    <t>% Under 18 in Poverty</t>
  </si>
  <si>
    <t xml:space="preserve">Non Hispanic White Under 18 Not In Poverty </t>
  </si>
  <si>
    <t xml:space="preserve">Non Hispanic White  Under 18 In Poverty </t>
  </si>
  <si>
    <t xml:space="preserve">Black Under 18 Not In Poverty </t>
  </si>
  <si>
    <t xml:space="preserve">Black Under 18 In Poverty </t>
  </si>
  <si>
    <t>Asian Under 18 Not In Poverty</t>
  </si>
  <si>
    <t xml:space="preserve">Hispanic Under 18 Not In Poverty </t>
  </si>
  <si>
    <t xml:space="preserve">Hispanic Under 18 In Poverty </t>
  </si>
  <si>
    <t>Asian Under 18 In Poverty</t>
  </si>
  <si>
    <t>Hispanic Under 18 In Poverty - Lower Estimate</t>
  </si>
  <si>
    <t>Hispanic Under 18 In Poverty - Upper Estimate</t>
  </si>
  <si>
    <t>Non Hispanic White  Under 18 In Poverty - Lower Estimate</t>
  </si>
  <si>
    <t>Non Hispanic White Under 18 In Poverty - Upper Estimate</t>
  </si>
  <si>
    <t>Black Under 18 In Poverty - Lower Estimate</t>
  </si>
  <si>
    <t>Black Under 18 In Poverty - Upper Estimate</t>
  </si>
  <si>
    <t>Asian Under 18 In Poverty - Lower Estimate</t>
  </si>
  <si>
    <t>Asian Under 18 In Poverty - Upper Estimate</t>
  </si>
  <si>
    <t>Characteristic#1</t>
  </si>
  <si>
    <t>Estimate#1</t>
  </si>
  <si>
    <t>MOE#1</t>
  </si>
  <si>
    <t>Estimateagg</t>
  </si>
  <si>
    <t>MOEagg</t>
  </si>
  <si>
    <t>Characteristic#2</t>
  </si>
  <si>
    <t>Estimate#2</t>
  </si>
  <si>
    <t>MOE#2</t>
  </si>
  <si>
    <t>Characteristic#3</t>
  </si>
  <si>
    <t>Estimate#3</t>
  </si>
  <si>
    <t>MOE#3</t>
  </si>
  <si>
    <t>Characteristic#4</t>
  </si>
  <si>
    <t>Estimate#4</t>
  </si>
  <si>
    <t>MOE#4</t>
  </si>
  <si>
    <t>Characteristic#5</t>
  </si>
  <si>
    <t>Estimate#5</t>
  </si>
  <si>
    <t>MOE#5</t>
  </si>
  <si>
    <t>Characteristic#6</t>
  </si>
  <si>
    <t>Estimate#6</t>
  </si>
  <si>
    <t>MOE#6</t>
  </si>
  <si>
    <t>Characteristic#7</t>
  </si>
  <si>
    <t>Estimate#7</t>
  </si>
  <si>
    <t>MOE#7</t>
  </si>
  <si>
    <t>Characteristic#8</t>
  </si>
  <si>
    <t>Estimate#8</t>
  </si>
  <si>
    <t>MOE#8</t>
  </si>
  <si>
    <t>Characteristic#9</t>
  </si>
  <si>
    <t>Estimate#9</t>
  </si>
  <si>
    <t>MOE#9</t>
  </si>
  <si>
    <t>Characteristic#10</t>
  </si>
  <si>
    <t>Estimate#10</t>
  </si>
  <si>
    <t>MOE#10</t>
  </si>
  <si>
    <t>Estimate#11</t>
  </si>
  <si>
    <t>MOE#11</t>
  </si>
  <si>
    <t>Estimate#12</t>
  </si>
  <si>
    <t>MOE#12</t>
  </si>
  <si>
    <r>
      <rPr>
        <b/>
        <sz val="11"/>
        <color indexed="8"/>
        <rFont val="Calibri"/>
        <family val="2"/>
      </rPr>
      <t>Source(s):</t>
    </r>
    <r>
      <rPr>
        <sz val="11"/>
        <color theme="1"/>
        <rFont val="Tw Cen MT"/>
        <family val="2"/>
        <scheme val="minor"/>
      </rPr>
      <t xml:space="preserve"> Tables B17001B, B17001D, B17001H, and B17001I, Poverty Status in the Past 12 Months by Sex by Age (Black, Asian, White non-Hispanic, and Hispanic, respectively), 2015  American Community Survey 5-Year Estimates</t>
    </r>
  </si>
  <si>
    <t>Percent Under 18  in Poverty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</si>
</sst>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Tw Cen MT"/>
      <family val="2"/>
      <scheme val="minor"/>
    </font>
    <font>
      <b/>
      <sz val="11"/>
      <color indexed="8"/>
      <name val="Calibri"/>
      <family val="2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0"/>
      <color indexed="8"/>
      <name val="SansSerif"/>
    </font>
    <font>
      <sz val="12"/>
      <color theme="1"/>
      <name val="Tw Cen MT"/>
      <family val="2"/>
      <scheme val="minor"/>
    </font>
    <font>
      <b/>
      <sz val="12"/>
      <color theme="1"/>
      <name val="Tw Cen MT"/>
      <family val="2"/>
      <scheme val="minor"/>
    </font>
    <font>
      <vertAlign val="subscript"/>
      <sz val="12"/>
      <color theme="1"/>
      <name val="Tw Cen MT"/>
      <family val="2"/>
      <scheme val="minor"/>
    </font>
    <font>
      <sz val="10"/>
      <name val="Arial"/>
      <family val="2"/>
    </font>
    <font>
      <sz val="12"/>
      <name val="Tw Cen MT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8" fillId="0" borderId="0"/>
    <xf numFmtId="0" fontId="1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3" fillId="0" borderId="0" xfId="0" applyFont="1"/>
    <xf numFmtId="0" fontId="3" fillId="2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9" fontId="0" fillId="0" borderId="0" xfId="1" applyFont="1"/>
    <xf numFmtId="0" fontId="4" fillId="3" borderId="0" xfId="0" applyFont="1" applyFill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4" borderId="0" xfId="0" applyFont="1" applyFill="1"/>
    <xf numFmtId="3" fontId="5" fillId="4" borderId="0" xfId="0" applyNumberFormat="1" applyFont="1" applyFill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NumberFormat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9" fontId="0" fillId="0" borderId="2" xfId="1" applyFont="1" applyBorder="1"/>
    <xf numFmtId="0" fontId="4" fillId="3" borderId="8" xfId="0" applyFont="1" applyFill="1" applyBorder="1" applyAlignment="1">
      <alignment horizontal="left" vertical="top" wrapText="1"/>
    </xf>
    <xf numFmtId="3" fontId="4" fillId="3" borderId="8" xfId="0" applyNumberFormat="1" applyFont="1" applyFill="1" applyBorder="1" applyAlignment="1">
      <alignment horizontal="left" vertical="top" wrapText="1"/>
    </xf>
    <xf numFmtId="164" fontId="0" fillId="0" borderId="2" xfId="4" applyNumberFormat="1" applyFont="1" applyBorder="1"/>
    <xf numFmtId="164" fontId="0" fillId="0" borderId="3" xfId="4" applyNumberFormat="1" applyFont="1" applyBorder="1"/>
    <xf numFmtId="164" fontId="0" fillId="0" borderId="0" xfId="4" applyNumberFormat="1" applyFont="1"/>
    <xf numFmtId="164" fontId="2" fillId="0" borderId="0" xfId="4" applyNumberFormat="1" applyFont="1" applyAlignment="1">
      <alignment horizontal="right"/>
    </xf>
    <xf numFmtId="9" fontId="0" fillId="0" borderId="0" xfId="1" applyNumberFormat="1" applyFont="1"/>
    <xf numFmtId="0" fontId="3" fillId="2" borderId="13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3" borderId="8" xfId="0" applyFont="1" applyFill="1" applyBorder="1" applyAlignment="1">
      <alignment horizontal="left" vertical="top" wrapText="1"/>
    </xf>
    <xf numFmtId="0" fontId="4" fillId="3" borderId="8" xfId="0" applyNumberFormat="1" applyFont="1" applyFill="1" applyBorder="1" applyAlignment="1">
      <alignment horizontal="left" vertical="top" wrapText="1"/>
    </xf>
    <xf numFmtId="3" fontId="4" fillId="3" borderId="8" xfId="0" applyNumberFormat="1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5">
    <cellStyle name="Comma" xfId="4" builtinId="3"/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colors>
    <mruColors>
      <color rgb="FF74233D"/>
      <color rgb="FF799D4B"/>
      <color rgb="FFD68029"/>
      <color rgb="FF5175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Percent of Travis County Children Living Below Poverty Level by Race and Ethnicity 2011-2015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'Number in Poverty'!$C$4:$F$4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'Number in Poverty'!$C$5:$F$5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0.35</c:v>
                </c:pt>
                <c:pt idx="2">
                  <c:v>0.35</c:v>
                </c:pt>
                <c:pt idx="3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19575992"/>
        <c:axId val="419576384"/>
      </c:barChart>
      <c:catAx>
        <c:axId val="41957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576384"/>
        <c:crosses val="autoZero"/>
        <c:auto val="1"/>
        <c:lblAlgn val="ctr"/>
        <c:lblOffset val="100"/>
        <c:noMultiLvlLbl val="0"/>
      </c:catAx>
      <c:valAx>
        <c:axId val="41957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575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0</xdr:row>
      <xdr:rowOff>177800</xdr:rowOff>
    </xdr:from>
    <xdr:to>
      <xdr:col>14</xdr:col>
      <xdr:colOff>25400</xdr:colOff>
      <xdr:row>16</xdr:row>
      <xdr:rowOff>25400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zoomScale="106" zoomScaleNormal="106" workbookViewId="0">
      <selection activeCell="T22" sqref="T22"/>
    </sheetView>
  </sheetViews>
  <sheetFormatPr defaultRowHeight="14.25"/>
  <sheetData>
    <row r="1" spans="2:8" ht="15" thickBot="1"/>
    <row r="2" spans="2:8">
      <c r="B2" s="32" t="s">
        <v>113</v>
      </c>
      <c r="C2" s="33"/>
      <c r="D2" s="33"/>
      <c r="E2" s="33"/>
      <c r="F2" s="34"/>
    </row>
    <row r="3" spans="2:8" ht="15" thickBot="1">
      <c r="B3" s="35"/>
      <c r="C3" s="36"/>
      <c r="D3" s="36"/>
      <c r="E3" s="36"/>
      <c r="F3" s="37"/>
    </row>
    <row r="4" spans="2:8" ht="15" thickBot="1">
      <c r="B4" s="5"/>
      <c r="C4" s="4" t="s">
        <v>3</v>
      </c>
      <c r="D4" s="7" t="s">
        <v>4</v>
      </c>
      <c r="E4" s="7" t="s">
        <v>1</v>
      </c>
      <c r="F4" s="8" t="s">
        <v>2</v>
      </c>
    </row>
    <row r="5" spans="2:8" ht="15" thickBot="1">
      <c r="B5" s="6">
        <v>2015</v>
      </c>
      <c r="C5" s="24">
        <v>7.0000000000000007E-2</v>
      </c>
      <c r="D5" s="24">
        <v>0.35</v>
      </c>
      <c r="E5" s="24">
        <v>0.35</v>
      </c>
      <c r="F5" s="24">
        <v>0.06</v>
      </c>
    </row>
    <row r="11" spans="2:8" ht="14.25" customHeight="1">
      <c r="B11" s="38" t="s">
        <v>112</v>
      </c>
      <c r="C11" s="38"/>
      <c r="D11" s="38"/>
      <c r="E11" s="38"/>
      <c r="F11" s="38"/>
      <c r="G11" s="38"/>
      <c r="H11" s="38"/>
    </row>
    <row r="12" spans="2:8">
      <c r="B12" s="38"/>
      <c r="C12" s="38"/>
      <c r="D12" s="38"/>
      <c r="E12" s="38"/>
      <c r="F12" s="38"/>
      <c r="G12" s="38"/>
      <c r="H12" s="38"/>
    </row>
    <row r="13" spans="2:8">
      <c r="B13" s="38"/>
      <c r="C13" s="38"/>
      <c r="D13" s="38"/>
      <c r="E13" s="38"/>
      <c r="F13" s="38"/>
      <c r="G13" s="38"/>
      <c r="H13" s="38"/>
    </row>
    <row r="14" spans="2:8">
      <c r="B14" s="38"/>
      <c r="C14" s="38"/>
      <c r="D14" s="38"/>
      <c r="E14" s="38"/>
      <c r="F14" s="38"/>
      <c r="G14" s="38"/>
      <c r="H14" s="38"/>
    </row>
  </sheetData>
  <mergeCells count="2">
    <mergeCell ref="B2:F3"/>
    <mergeCell ref="B11:H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7" zoomScaleNormal="87" workbookViewId="0">
      <selection activeCell="I12" sqref="I12"/>
    </sheetView>
  </sheetViews>
  <sheetFormatPr defaultRowHeight="14.25"/>
  <cols>
    <col min="4" max="5" width="10.125" bestFit="1" customWidth="1"/>
    <col min="6" max="6" width="11" bestFit="1" customWidth="1"/>
    <col min="7" max="7" width="10.125" bestFit="1" customWidth="1"/>
  </cols>
  <sheetData>
    <row r="1" spans="1:7" ht="15" thickBot="1"/>
    <row r="2" spans="1:7" ht="15" thickBot="1">
      <c r="A2" t="s">
        <v>56</v>
      </c>
      <c r="C2" s="5"/>
      <c r="D2" s="4" t="s">
        <v>3</v>
      </c>
      <c r="E2" s="7" t="s">
        <v>4</v>
      </c>
      <c r="F2" s="7" t="s">
        <v>1</v>
      </c>
      <c r="G2" s="8" t="s">
        <v>2</v>
      </c>
    </row>
    <row r="3" spans="1:7" ht="15" thickBot="1">
      <c r="C3" s="6">
        <v>2015</v>
      </c>
      <c r="D3" s="27">
        <v>12343</v>
      </c>
      <c r="E3" s="28">
        <v>15135</v>
      </c>
      <c r="F3" s="28">
        <v>78201</v>
      </c>
      <c r="G3" s="28">
        <v>86541</v>
      </c>
    </row>
    <row r="4" spans="1:7" ht="15" thickBot="1"/>
    <row r="5" spans="1:7" ht="15" thickBot="1">
      <c r="A5" t="s">
        <v>57</v>
      </c>
      <c r="C5" s="5"/>
      <c r="D5" s="4" t="s">
        <v>3</v>
      </c>
      <c r="E5" s="7" t="s">
        <v>4</v>
      </c>
      <c r="F5" s="7" t="s">
        <v>1</v>
      </c>
      <c r="G5" s="8" t="s">
        <v>2</v>
      </c>
    </row>
    <row r="6" spans="1:7" ht="15" thickBot="1">
      <c r="C6" s="6">
        <v>2015</v>
      </c>
      <c r="D6" s="27">
        <v>997</v>
      </c>
      <c r="E6" s="28">
        <v>8302</v>
      </c>
      <c r="F6" s="28">
        <v>42719</v>
      </c>
      <c r="G6" s="28">
        <v>5114</v>
      </c>
    </row>
    <row r="8" spans="1:7" ht="15" thickBot="1"/>
    <row r="9" spans="1:7" ht="15" thickBot="1">
      <c r="A9" t="s">
        <v>58</v>
      </c>
      <c r="C9" s="5"/>
      <c r="D9" s="4" t="s">
        <v>3</v>
      </c>
      <c r="E9" s="7" t="s">
        <v>4</v>
      </c>
      <c r="F9" s="7" t="s">
        <v>1</v>
      </c>
      <c r="G9" s="8" t="s">
        <v>2</v>
      </c>
    </row>
    <row r="10" spans="1:7" ht="15" thickBot="1">
      <c r="C10" s="6">
        <v>2015</v>
      </c>
      <c r="D10" s="27">
        <f>SUM(D3,D6)</f>
        <v>13340</v>
      </c>
      <c r="E10" s="27">
        <f t="shared" ref="E10:F10" si="0">SUM(E3,E6)</f>
        <v>23437</v>
      </c>
      <c r="F10" s="27">
        <f t="shared" si="0"/>
        <v>120920</v>
      </c>
      <c r="G10" s="28">
        <v>91682</v>
      </c>
    </row>
    <row r="20" ht="15" customHeight="1"/>
    <row r="23" ht="18" customHeight="1"/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E20" sqref="E20"/>
    </sheetView>
  </sheetViews>
  <sheetFormatPr defaultRowHeight="14.25"/>
  <cols>
    <col min="1" max="3" width="15.625" customWidth="1"/>
    <col min="4" max="5" width="18.75" customWidth="1"/>
    <col min="6" max="6" width="20" customWidth="1"/>
    <col min="7" max="8" width="15.875" customWidth="1"/>
    <col min="10" max="10" width="15.5" customWidth="1"/>
    <col min="11" max="11" width="9" style="9"/>
    <col min="12" max="12" width="10.375" style="9" customWidth="1"/>
    <col min="13" max="14" width="9" style="9"/>
  </cols>
  <sheetData>
    <row r="1" spans="1:11" ht="45">
      <c r="A1" t="s">
        <v>0</v>
      </c>
      <c r="B1" s="1" t="s">
        <v>65</v>
      </c>
      <c r="C1" t="s">
        <v>5</v>
      </c>
      <c r="D1" s="1" t="s">
        <v>66</v>
      </c>
      <c r="E1" s="1" t="s">
        <v>5</v>
      </c>
      <c r="F1" s="1" t="s">
        <v>68</v>
      </c>
      <c r="G1" s="1" t="s">
        <v>69</v>
      </c>
      <c r="H1" s="21" t="s">
        <v>55</v>
      </c>
      <c r="I1" s="12" t="s">
        <v>20</v>
      </c>
      <c r="J1" s="1" t="s">
        <v>59</v>
      </c>
    </row>
    <row r="2" spans="1:11" ht="15.75">
      <c r="A2">
        <v>2015</v>
      </c>
      <c r="B2" s="29">
        <v>78201</v>
      </c>
      <c r="C2" s="29">
        <v>1904.4797189783881</v>
      </c>
      <c r="D2" s="30">
        <v>42719</v>
      </c>
      <c r="E2" s="30">
        <v>1656.7250828064384</v>
      </c>
      <c r="F2" s="29">
        <f t="shared" ref="F2" si="0">D2+E2</f>
        <v>44375.725082806435</v>
      </c>
      <c r="G2" s="29">
        <f t="shared" ref="G2" si="1">D2-E2</f>
        <v>41062.274917193565</v>
      </c>
      <c r="H2" s="22">
        <f t="shared" ref="H2" si="2">B2+D2</f>
        <v>120920</v>
      </c>
      <c r="I2" s="22">
        <f t="shared" ref="I2" si="3">SQRT(((C2)^2)+((E2)^2))</f>
        <v>2524.2386971124579</v>
      </c>
      <c r="J2" s="9">
        <f t="shared" ref="J2" si="4">D2/H2</f>
        <v>0.35328316242143565</v>
      </c>
      <c r="K2" s="31">
        <v>0.35328316242143565</v>
      </c>
    </row>
    <row r="3" spans="1:11">
      <c r="D3" s="20"/>
      <c r="E3" s="20"/>
    </row>
    <row r="4" spans="1:11" ht="59.25">
      <c r="A4" t="s">
        <v>0</v>
      </c>
      <c r="B4" s="1" t="s">
        <v>60</v>
      </c>
      <c r="C4" t="s">
        <v>5</v>
      </c>
      <c r="D4" s="1" t="s">
        <v>61</v>
      </c>
      <c r="E4" s="1" t="s">
        <v>5</v>
      </c>
      <c r="F4" s="1" t="s">
        <v>70</v>
      </c>
      <c r="G4" s="1" t="s">
        <v>71</v>
      </c>
      <c r="H4" s="21" t="s">
        <v>55</v>
      </c>
      <c r="I4" s="12" t="s">
        <v>20</v>
      </c>
      <c r="J4" s="1" t="s">
        <v>59</v>
      </c>
    </row>
    <row r="5" spans="1:11" ht="15.75">
      <c r="A5">
        <v>2015</v>
      </c>
      <c r="B5" s="29">
        <v>86541</v>
      </c>
      <c r="C5" s="29">
        <v>1364.298720955202</v>
      </c>
      <c r="D5" s="30">
        <v>5114</v>
      </c>
      <c r="E5" s="30">
        <v>583.34466655657354</v>
      </c>
      <c r="F5" s="29">
        <f t="shared" ref="F5" si="5">D5+E5</f>
        <v>5697.3446665565734</v>
      </c>
      <c r="G5" s="29">
        <f t="shared" ref="G5" si="6">D5-E5</f>
        <v>4530.6553334434266</v>
      </c>
      <c r="H5" s="22">
        <f t="shared" ref="H5" si="7">B5+D5</f>
        <v>91655</v>
      </c>
      <c r="I5" s="22">
        <f t="shared" ref="I5" si="8">SQRT(((C5)^2)+((E5)^2))</f>
        <v>1483.7796332339922</v>
      </c>
      <c r="J5" s="9">
        <f t="shared" ref="J5" si="9">D5/H5</f>
        <v>5.5796192242649062E-2</v>
      </c>
      <c r="K5" s="31">
        <v>5.5796192242649062E-2</v>
      </c>
    </row>
    <row r="7" spans="1:11" ht="45">
      <c r="A7" t="s">
        <v>0</v>
      </c>
      <c r="B7" s="1" t="s">
        <v>62</v>
      </c>
      <c r="C7" t="s">
        <v>5</v>
      </c>
      <c r="D7" s="1" t="s">
        <v>63</v>
      </c>
      <c r="E7" s="1" t="s">
        <v>5</v>
      </c>
      <c r="F7" s="1" t="s">
        <v>72</v>
      </c>
      <c r="G7" s="1" t="s">
        <v>73</v>
      </c>
      <c r="H7" s="21" t="s">
        <v>55</v>
      </c>
      <c r="I7" s="12" t="s">
        <v>20</v>
      </c>
      <c r="J7" s="1" t="s">
        <v>59</v>
      </c>
    </row>
    <row r="8" spans="1:11" ht="15.75">
      <c r="A8">
        <v>2015</v>
      </c>
      <c r="B8" s="29">
        <v>15135</v>
      </c>
      <c r="C8" s="29">
        <v>1050.1190408710813</v>
      </c>
      <c r="D8" s="29">
        <v>8302</v>
      </c>
      <c r="E8" s="29">
        <v>721.41874109285516</v>
      </c>
      <c r="F8" s="29">
        <f t="shared" ref="F8" si="10">D8+E8</f>
        <v>9023.4187410928553</v>
      </c>
      <c r="G8" s="29">
        <f t="shared" ref="G8" si="11">D8-E8</f>
        <v>7580.5812589071447</v>
      </c>
      <c r="H8" s="22">
        <f t="shared" ref="H8" si="12">B8+D8</f>
        <v>23437</v>
      </c>
      <c r="I8" s="22">
        <f t="shared" ref="I8" si="13">SQRT(((C8)^2)+((E8)^2))</f>
        <v>1274.0467024406914</v>
      </c>
      <c r="J8" s="9">
        <f t="shared" ref="J8" si="14">D8/H8</f>
        <v>0.35422622349276783</v>
      </c>
      <c r="K8" s="31">
        <v>0.35422622349276783</v>
      </c>
    </row>
    <row r="10" spans="1:11" ht="45">
      <c r="A10" t="s">
        <v>0</v>
      </c>
      <c r="B10" s="1" t="s">
        <v>64</v>
      </c>
      <c r="C10" t="s">
        <v>5</v>
      </c>
      <c r="D10" s="1" t="s">
        <v>67</v>
      </c>
      <c r="E10" s="1" t="s">
        <v>5</v>
      </c>
      <c r="F10" s="1" t="s">
        <v>74</v>
      </c>
      <c r="G10" s="1" t="s">
        <v>75</v>
      </c>
      <c r="H10" s="21" t="s">
        <v>55</v>
      </c>
      <c r="I10" s="12" t="s">
        <v>20</v>
      </c>
      <c r="J10" s="1" t="s">
        <v>59</v>
      </c>
    </row>
    <row r="11" spans="1:11" ht="15.75">
      <c r="A11">
        <v>2015</v>
      </c>
      <c r="B11" s="29">
        <v>12343</v>
      </c>
      <c r="C11" s="29">
        <v>633.87932605504659</v>
      </c>
      <c r="D11" s="29">
        <v>997</v>
      </c>
      <c r="E11" s="29">
        <v>228.31776102616283</v>
      </c>
      <c r="F11" s="29">
        <f t="shared" ref="F11" si="15">D11+E11</f>
        <v>1225.3177610261628</v>
      </c>
      <c r="G11" s="29">
        <f t="shared" ref="G11" si="16">D11-E11</f>
        <v>768.68223897383723</v>
      </c>
      <c r="H11" s="22">
        <f t="shared" ref="H11" si="17">B11+D11</f>
        <v>13340</v>
      </c>
      <c r="I11" s="22">
        <f t="shared" ref="I11" si="18">SQRT(((C11)^2)+((E11)^2))</f>
        <v>673.74475879222996</v>
      </c>
      <c r="J11" s="9">
        <f t="shared" ref="J11" si="19">D11/H11</f>
        <v>7.4737631184407793E-2</v>
      </c>
      <c r="K11" s="31">
        <v>7.4737631184407793E-2</v>
      </c>
    </row>
    <row r="12" spans="1:11">
      <c r="D12" s="2"/>
      <c r="E12" s="2"/>
      <c r="F12" s="2"/>
      <c r="G12" s="2"/>
      <c r="H12" s="2"/>
    </row>
    <row r="13" spans="1:11">
      <c r="D13" s="2"/>
      <c r="E13" s="2"/>
      <c r="F13" s="2"/>
      <c r="G13" s="2"/>
      <c r="H13" s="2"/>
    </row>
    <row r="14" spans="1:11">
      <c r="D14" s="2"/>
      <c r="E14" s="2"/>
      <c r="F14" s="2"/>
      <c r="G14" s="2"/>
      <c r="H14" s="2"/>
    </row>
    <row r="15" spans="1:11">
      <c r="D15" s="2"/>
      <c r="E15" s="2"/>
      <c r="F15" s="2"/>
      <c r="G15" s="2"/>
      <c r="H15" s="2"/>
    </row>
    <row r="16" spans="1:11">
      <c r="D16" s="2"/>
      <c r="E16" s="2"/>
      <c r="F16" s="2"/>
      <c r="G16" s="2"/>
      <c r="H16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opLeftCell="B1" zoomScale="70" zoomScaleNormal="70" workbookViewId="0">
      <selection activeCell="K42" sqref="K42"/>
    </sheetView>
  </sheetViews>
  <sheetFormatPr defaultRowHeight="14.25"/>
  <cols>
    <col min="10" max="10" width="19.875" customWidth="1"/>
    <col min="11" max="11" width="12.375" customWidth="1"/>
    <col min="12" max="16" width="9" customWidth="1"/>
    <col min="17" max="17" width="19.875" customWidth="1"/>
    <col min="18" max="18" width="12.375" customWidth="1"/>
  </cols>
  <sheetData>
    <row r="1" spans="1:22">
      <c r="A1" s="18"/>
      <c r="B1" s="18"/>
      <c r="C1" s="18"/>
      <c r="D1" s="18"/>
      <c r="E1" s="18"/>
      <c r="F1" s="18"/>
      <c r="G1" s="18"/>
      <c r="H1" s="18"/>
      <c r="I1" s="18"/>
      <c r="J1" s="39" t="s">
        <v>53</v>
      </c>
      <c r="K1" s="39"/>
      <c r="L1" s="39"/>
      <c r="M1" s="39"/>
      <c r="N1" s="39"/>
      <c r="O1" s="39"/>
      <c r="Q1" s="39" t="s">
        <v>54</v>
      </c>
      <c r="R1" s="39"/>
      <c r="S1" s="39"/>
      <c r="T1" s="39"/>
      <c r="U1" s="39"/>
      <c r="V1" s="39"/>
    </row>
    <row r="2" spans="1:22" ht="18.75">
      <c r="B2" s="40" t="s">
        <v>6</v>
      </c>
      <c r="C2" s="40"/>
      <c r="D2" s="40"/>
      <c r="E2" s="42">
        <v>90447</v>
      </c>
      <c r="F2" s="40"/>
      <c r="G2" s="40"/>
      <c r="H2" s="26">
        <v>1360</v>
      </c>
      <c r="J2" s="12" t="s">
        <v>16</v>
      </c>
      <c r="K2" s="12" t="s">
        <v>17</v>
      </c>
      <c r="L2" s="12" t="s">
        <v>18</v>
      </c>
      <c r="M2" s="11"/>
      <c r="N2" s="11" t="s">
        <v>19</v>
      </c>
      <c r="O2" s="12" t="s">
        <v>20</v>
      </c>
      <c r="Q2" s="12" t="s">
        <v>16</v>
      </c>
      <c r="R2" s="12" t="s">
        <v>17</v>
      </c>
      <c r="S2" s="12" t="s">
        <v>18</v>
      </c>
      <c r="T2" s="11"/>
      <c r="U2" s="11" t="s">
        <v>19</v>
      </c>
      <c r="V2" s="12" t="s">
        <v>20</v>
      </c>
    </row>
    <row r="3" spans="1:22" ht="15.75" customHeight="1">
      <c r="B3" s="40" t="s">
        <v>8</v>
      </c>
      <c r="C3" s="40"/>
      <c r="D3" s="40"/>
      <c r="E3" s="42">
        <v>20458</v>
      </c>
      <c r="F3" s="40"/>
      <c r="G3" s="40"/>
      <c r="H3" s="26">
        <v>1698</v>
      </c>
      <c r="J3" s="13"/>
      <c r="K3" s="14">
        <f>E5</f>
        <v>1387</v>
      </c>
      <c r="L3" s="15">
        <f>H5</f>
        <v>277</v>
      </c>
      <c r="M3" s="16"/>
      <c r="N3" s="17">
        <f>K3+K5+K7+K9+K11+K13+K15+K17+K19+K21+K23+K25</f>
        <v>8302</v>
      </c>
      <c r="O3" s="17">
        <f>SQRT(((L3)^2)+((L5)^2)+((L7)^2)+((L9)^2)+((L11)^2)+((L13)^2)+((L15)^2)+((L17)^2)+((L19)^2)+((L21)^2)+((L23)^2)+((L25)^2))</f>
        <v>721.41874109285516</v>
      </c>
      <c r="Q3" s="13"/>
      <c r="R3" s="14">
        <f>E20</f>
        <v>1543</v>
      </c>
      <c r="S3" s="15">
        <f>H20</f>
        <v>323</v>
      </c>
      <c r="T3" s="16"/>
      <c r="U3" s="17">
        <f>R3+R5+R7+R9+R11+R13+R15+R17+R19+R21+R23+R25</f>
        <v>15135</v>
      </c>
      <c r="V3" s="17">
        <f>SQRT(((S3)^2)+((S5)^2)+((S7)^2)+((S9)^2)+((S11)^2)+((S13)^2)+((S15)^2)+((S17)^2)+((S19)^2)+((S21)^2)+((S23)^2)+((S25)^2))</f>
        <v>1050.1190408710813</v>
      </c>
    </row>
    <row r="4" spans="1:22" ht="18.75">
      <c r="B4" s="43" t="s">
        <v>9</v>
      </c>
      <c r="C4" s="44"/>
      <c r="D4" s="45"/>
      <c r="E4" s="42">
        <v>9196</v>
      </c>
      <c r="F4" s="40"/>
      <c r="G4" s="40"/>
      <c r="H4" s="25">
        <v>882</v>
      </c>
      <c r="J4" s="12" t="s">
        <v>21</v>
      </c>
      <c r="K4" s="12" t="s">
        <v>22</v>
      </c>
      <c r="L4" s="12" t="s">
        <v>23</v>
      </c>
      <c r="M4" s="11"/>
      <c r="N4" s="11"/>
      <c r="O4" s="11"/>
      <c r="Q4" s="12" t="s">
        <v>21</v>
      </c>
      <c r="R4" s="12" t="s">
        <v>22</v>
      </c>
      <c r="S4" s="12" t="s">
        <v>23</v>
      </c>
      <c r="T4" s="11"/>
      <c r="U4" s="11"/>
      <c r="V4" s="11"/>
    </row>
    <row r="5" spans="1:22" ht="15.75">
      <c r="B5" s="40" t="s">
        <v>7</v>
      </c>
      <c r="C5" s="40"/>
      <c r="D5" s="40"/>
      <c r="E5" s="42">
        <v>1387</v>
      </c>
      <c r="F5" s="40"/>
      <c r="G5" s="40"/>
      <c r="H5" s="25">
        <v>277</v>
      </c>
      <c r="J5" s="13"/>
      <c r="K5" s="14">
        <f>E6</f>
        <v>90</v>
      </c>
      <c r="L5" s="15">
        <f>H6</f>
        <v>67</v>
      </c>
      <c r="M5" s="11"/>
      <c r="N5" s="11"/>
      <c r="O5" s="11"/>
      <c r="Q5" s="13"/>
      <c r="R5" s="14">
        <f>E21</f>
        <v>454</v>
      </c>
      <c r="S5" s="15">
        <f>H21</f>
        <v>218</v>
      </c>
      <c r="T5" s="11"/>
      <c r="U5" s="11"/>
      <c r="V5" s="11"/>
    </row>
    <row r="6" spans="1:22" ht="18.75">
      <c r="B6" s="40" t="s">
        <v>10</v>
      </c>
      <c r="C6" s="40"/>
      <c r="D6" s="40"/>
      <c r="E6" s="41">
        <v>90</v>
      </c>
      <c r="F6" s="40"/>
      <c r="G6" s="40"/>
      <c r="H6" s="25">
        <v>67</v>
      </c>
      <c r="J6" s="12" t="s">
        <v>24</v>
      </c>
      <c r="K6" s="12" t="s">
        <v>25</v>
      </c>
      <c r="L6" s="12" t="s">
        <v>26</v>
      </c>
      <c r="M6" s="11"/>
      <c r="N6" s="11"/>
      <c r="O6" s="11"/>
      <c r="Q6" s="12" t="s">
        <v>24</v>
      </c>
      <c r="R6" s="12" t="s">
        <v>25</v>
      </c>
      <c r="S6" s="12" t="s">
        <v>26</v>
      </c>
      <c r="T6" s="11"/>
      <c r="U6" s="11"/>
      <c r="V6" s="11"/>
    </row>
    <row r="7" spans="1:22" ht="15.75">
      <c r="B7" s="40" t="s">
        <v>11</v>
      </c>
      <c r="C7" s="40"/>
      <c r="D7" s="40"/>
      <c r="E7" s="42">
        <v>1701</v>
      </c>
      <c r="F7" s="40"/>
      <c r="G7" s="40"/>
      <c r="H7" s="25">
        <v>334</v>
      </c>
      <c r="J7" s="13"/>
      <c r="K7" s="14">
        <f>E7</f>
        <v>1701</v>
      </c>
      <c r="L7" s="15">
        <f>H7</f>
        <v>334</v>
      </c>
      <c r="M7" s="11"/>
      <c r="N7" s="11"/>
      <c r="O7" s="11"/>
      <c r="Q7" s="13"/>
      <c r="R7" s="14">
        <f>E22</f>
        <v>2492</v>
      </c>
      <c r="S7" s="15">
        <f>H22</f>
        <v>415</v>
      </c>
      <c r="T7" s="11"/>
      <c r="U7" s="11"/>
      <c r="V7" s="11"/>
    </row>
    <row r="8" spans="1:22" ht="18.75">
      <c r="B8" s="40" t="s">
        <v>12</v>
      </c>
      <c r="C8" s="40"/>
      <c r="D8" s="40"/>
      <c r="E8" s="41">
        <v>669</v>
      </c>
      <c r="F8" s="40"/>
      <c r="G8" s="40"/>
      <c r="H8" s="25">
        <v>207</v>
      </c>
      <c r="J8" s="12" t="s">
        <v>27</v>
      </c>
      <c r="K8" s="12" t="s">
        <v>28</v>
      </c>
      <c r="L8" s="12" t="s">
        <v>29</v>
      </c>
      <c r="M8" s="11"/>
      <c r="N8" s="11"/>
      <c r="O8" s="11"/>
      <c r="Q8" s="12" t="s">
        <v>27</v>
      </c>
      <c r="R8" s="12" t="s">
        <v>28</v>
      </c>
      <c r="S8" s="12" t="s">
        <v>29</v>
      </c>
      <c r="T8" s="11"/>
      <c r="U8" s="11"/>
      <c r="V8" s="11"/>
    </row>
    <row r="9" spans="1:22" ht="15.75">
      <c r="B9" s="40" t="s">
        <v>13</v>
      </c>
      <c r="C9" s="40"/>
      <c r="D9" s="40"/>
      <c r="E9" s="41">
        <v>253</v>
      </c>
      <c r="F9" s="40"/>
      <c r="G9" s="40"/>
      <c r="H9" s="25">
        <v>124</v>
      </c>
      <c r="J9" s="13"/>
      <c r="K9" s="14">
        <f>E8</f>
        <v>669</v>
      </c>
      <c r="L9" s="15">
        <f>H8</f>
        <v>207</v>
      </c>
      <c r="M9" s="11"/>
      <c r="N9" s="11"/>
      <c r="O9" s="11"/>
      <c r="Q9" s="13"/>
      <c r="R9" s="14">
        <f>E23</f>
        <v>1367</v>
      </c>
      <c r="S9" s="15">
        <f>H23</f>
        <v>351</v>
      </c>
      <c r="T9" s="11"/>
      <c r="U9" s="11"/>
      <c r="V9" s="11"/>
    </row>
    <row r="10" spans="1:22" ht="18.75">
      <c r="B10" s="40" t="s">
        <v>14</v>
      </c>
      <c r="C10" s="40"/>
      <c r="D10" s="40"/>
      <c r="E10" s="41">
        <v>371</v>
      </c>
      <c r="F10" s="40"/>
      <c r="G10" s="40"/>
      <c r="H10" s="25">
        <v>141</v>
      </c>
      <c r="J10" s="12" t="s">
        <v>30</v>
      </c>
      <c r="K10" s="12" t="s">
        <v>31</v>
      </c>
      <c r="L10" s="12" t="s">
        <v>32</v>
      </c>
      <c r="M10" s="11"/>
      <c r="N10" s="11"/>
      <c r="O10" s="11"/>
      <c r="Q10" s="12" t="s">
        <v>30</v>
      </c>
      <c r="R10" s="12" t="s">
        <v>31</v>
      </c>
      <c r="S10" s="12" t="s">
        <v>32</v>
      </c>
      <c r="T10" s="11"/>
      <c r="U10" s="11"/>
      <c r="V10" s="11"/>
    </row>
    <row r="11" spans="1:22" ht="15.75">
      <c r="B11" s="40" t="s">
        <v>15</v>
      </c>
      <c r="C11" s="40"/>
      <c r="D11" s="40"/>
      <c r="E11" s="42">
        <v>11262</v>
      </c>
      <c r="F11" s="40"/>
      <c r="G11" s="40"/>
      <c r="H11" s="26">
        <v>1164</v>
      </c>
      <c r="J11" s="13"/>
      <c r="K11" s="14">
        <f>E9</f>
        <v>253</v>
      </c>
      <c r="L11" s="15">
        <f>H9</f>
        <v>124</v>
      </c>
      <c r="M11" s="11"/>
      <c r="N11" s="11"/>
      <c r="O11" s="11"/>
      <c r="Q11" s="13"/>
      <c r="R11" s="14">
        <f>E24</f>
        <v>281</v>
      </c>
      <c r="S11" s="15">
        <f>H24</f>
        <v>107</v>
      </c>
      <c r="T11" s="11"/>
      <c r="U11" s="11"/>
      <c r="V11" s="11"/>
    </row>
    <row r="12" spans="1:22" ht="18.75">
      <c r="B12" s="40" t="s">
        <v>7</v>
      </c>
      <c r="C12" s="40"/>
      <c r="D12" s="40"/>
      <c r="E12" s="42">
        <v>1001</v>
      </c>
      <c r="F12" s="40"/>
      <c r="G12" s="40"/>
      <c r="H12" s="25">
        <v>210</v>
      </c>
      <c r="J12" s="12" t="s">
        <v>33</v>
      </c>
      <c r="K12" s="12" t="s">
        <v>34</v>
      </c>
      <c r="L12" s="12" t="s">
        <v>35</v>
      </c>
      <c r="M12" s="11"/>
      <c r="N12" s="11"/>
      <c r="O12" s="11"/>
      <c r="Q12" s="12" t="s">
        <v>33</v>
      </c>
      <c r="R12" s="12" t="s">
        <v>34</v>
      </c>
      <c r="S12" s="12" t="s">
        <v>35</v>
      </c>
      <c r="T12" s="11"/>
      <c r="U12" s="11"/>
      <c r="V12" s="11"/>
    </row>
    <row r="13" spans="1:22" ht="15.75">
      <c r="B13" s="40" t="s">
        <v>10</v>
      </c>
      <c r="C13" s="40"/>
      <c r="D13" s="40"/>
      <c r="E13" s="41">
        <v>215</v>
      </c>
      <c r="F13" s="40"/>
      <c r="G13" s="40"/>
      <c r="H13" s="25">
        <v>140</v>
      </c>
      <c r="J13" s="13"/>
      <c r="K13" s="14">
        <v>371</v>
      </c>
      <c r="L13" s="15">
        <f>H10</f>
        <v>141</v>
      </c>
      <c r="M13" s="11"/>
      <c r="N13" s="11"/>
      <c r="O13" s="11"/>
      <c r="Q13" s="13"/>
      <c r="R13" s="14">
        <f>E25</f>
        <v>1226</v>
      </c>
      <c r="S13" s="15">
        <f>H25</f>
        <v>230</v>
      </c>
      <c r="T13" s="11"/>
      <c r="U13" s="11"/>
      <c r="V13" s="11"/>
    </row>
    <row r="14" spans="1:22" ht="18.75">
      <c r="B14" s="40" t="s">
        <v>11</v>
      </c>
      <c r="C14" s="40"/>
      <c r="D14" s="40"/>
      <c r="E14" s="42">
        <v>1803</v>
      </c>
      <c r="F14" s="40"/>
      <c r="G14" s="40"/>
      <c r="H14" s="25">
        <v>368</v>
      </c>
      <c r="J14" s="12" t="s">
        <v>36</v>
      </c>
      <c r="K14" s="12" t="s">
        <v>37</v>
      </c>
      <c r="L14" s="12" t="s">
        <v>38</v>
      </c>
      <c r="M14" s="11"/>
      <c r="N14" s="11"/>
      <c r="O14" s="11"/>
      <c r="Q14" s="12" t="s">
        <v>36</v>
      </c>
      <c r="R14" s="12" t="s">
        <v>37</v>
      </c>
      <c r="S14" s="12" t="s">
        <v>38</v>
      </c>
      <c r="T14" s="11"/>
      <c r="U14" s="11"/>
      <c r="V14" s="11"/>
    </row>
    <row r="15" spans="1:22" ht="15.75">
      <c r="B15" s="40" t="s">
        <v>12</v>
      </c>
      <c r="C15" s="40"/>
      <c r="D15" s="40"/>
      <c r="E15" s="41">
        <v>333</v>
      </c>
      <c r="F15" s="40"/>
      <c r="G15" s="40"/>
      <c r="H15" s="25">
        <v>159</v>
      </c>
      <c r="J15" s="13"/>
      <c r="K15" s="14">
        <f>E12</f>
        <v>1001</v>
      </c>
      <c r="L15" s="15">
        <f>H12</f>
        <v>210</v>
      </c>
      <c r="M15" s="11"/>
      <c r="N15" s="11"/>
      <c r="O15" s="11"/>
      <c r="Q15" s="13"/>
      <c r="R15" s="14">
        <f>E27</f>
        <v>2255</v>
      </c>
      <c r="S15" s="15">
        <f>H27</f>
        <v>427</v>
      </c>
      <c r="T15" s="11"/>
      <c r="U15" s="11"/>
      <c r="V15" s="11"/>
    </row>
    <row r="16" spans="1:22" ht="18.75">
      <c r="B16" s="40" t="s">
        <v>13</v>
      </c>
      <c r="C16" s="40"/>
      <c r="D16" s="40"/>
      <c r="E16" s="41">
        <v>216</v>
      </c>
      <c r="F16" s="40"/>
      <c r="G16" s="40"/>
      <c r="H16" s="25">
        <v>106</v>
      </c>
      <c r="J16" s="12" t="s">
        <v>39</v>
      </c>
      <c r="K16" s="12" t="s">
        <v>40</v>
      </c>
      <c r="L16" s="12" t="s">
        <v>41</v>
      </c>
      <c r="M16" s="11"/>
      <c r="N16" s="11"/>
      <c r="O16" s="11"/>
      <c r="Q16" s="12" t="s">
        <v>39</v>
      </c>
      <c r="R16" s="12" t="s">
        <v>40</v>
      </c>
      <c r="S16" s="12" t="s">
        <v>41</v>
      </c>
      <c r="T16" s="11"/>
      <c r="U16" s="11"/>
      <c r="V16" s="11"/>
    </row>
    <row r="17" spans="2:22" ht="15.75">
      <c r="B17" s="40" t="s">
        <v>14</v>
      </c>
      <c r="C17" s="40"/>
      <c r="D17" s="40"/>
      <c r="E17" s="41">
        <v>263</v>
      </c>
      <c r="F17" s="40"/>
      <c r="G17" s="40"/>
      <c r="H17" s="25">
        <v>118</v>
      </c>
      <c r="J17" s="13"/>
      <c r="K17" s="14">
        <f>E13</f>
        <v>215</v>
      </c>
      <c r="L17" s="15">
        <f>H13</f>
        <v>140</v>
      </c>
      <c r="M17" s="11"/>
      <c r="N17" s="11"/>
      <c r="O17" s="11"/>
      <c r="Q17" s="13"/>
      <c r="R17" s="14">
        <f>E28</f>
        <v>584</v>
      </c>
      <c r="S17" s="15">
        <f>H28</f>
        <v>232</v>
      </c>
      <c r="T17" s="11"/>
      <c r="U17" s="11"/>
      <c r="V17" s="11"/>
    </row>
    <row r="18" spans="2:22" ht="18.75">
      <c r="B18" s="40" t="s">
        <v>52</v>
      </c>
      <c r="C18" s="40"/>
      <c r="D18" s="40"/>
      <c r="E18" s="42">
        <v>69989</v>
      </c>
      <c r="F18" s="40"/>
      <c r="G18" s="40"/>
      <c r="H18" s="26">
        <v>1854</v>
      </c>
      <c r="J18" s="12" t="s">
        <v>42</v>
      </c>
      <c r="K18" s="12" t="s">
        <v>43</v>
      </c>
      <c r="L18" s="12" t="s">
        <v>44</v>
      </c>
      <c r="M18" s="11"/>
      <c r="N18" s="11"/>
      <c r="O18" s="11"/>
      <c r="Q18" s="12" t="s">
        <v>42</v>
      </c>
      <c r="R18" s="12" t="s">
        <v>43</v>
      </c>
      <c r="S18" s="12" t="s">
        <v>44</v>
      </c>
      <c r="T18" s="11"/>
      <c r="U18" s="11"/>
      <c r="V18" s="11"/>
    </row>
    <row r="19" spans="2:22" ht="15.75">
      <c r="B19" s="40" t="s">
        <v>9</v>
      </c>
      <c r="C19" s="40"/>
      <c r="D19" s="40"/>
      <c r="E19" s="42">
        <v>34133</v>
      </c>
      <c r="F19" s="40"/>
      <c r="G19" s="40"/>
      <c r="H19" s="26">
        <v>1059</v>
      </c>
      <c r="J19" s="13"/>
      <c r="K19" s="14">
        <f>E14</f>
        <v>1803</v>
      </c>
      <c r="L19" s="15">
        <f>H14</f>
        <v>368</v>
      </c>
      <c r="M19" s="11"/>
      <c r="N19" s="11"/>
      <c r="O19" s="11"/>
      <c r="Q19" s="13"/>
      <c r="R19" s="14">
        <f>E29</f>
        <v>2220</v>
      </c>
      <c r="S19" s="15">
        <f>H29</f>
        <v>402</v>
      </c>
      <c r="T19" s="11"/>
      <c r="U19" s="11"/>
      <c r="V19" s="11"/>
    </row>
    <row r="20" spans="2:22" ht="18.75">
      <c r="B20" s="40" t="s">
        <v>7</v>
      </c>
      <c r="C20" s="40"/>
      <c r="D20" s="40"/>
      <c r="E20" s="42">
        <v>1543</v>
      </c>
      <c r="F20" s="40"/>
      <c r="G20" s="40"/>
      <c r="H20" s="25">
        <v>323</v>
      </c>
      <c r="J20" s="12" t="s">
        <v>45</v>
      </c>
      <c r="K20" s="12" t="s">
        <v>46</v>
      </c>
      <c r="L20" s="12" t="s">
        <v>47</v>
      </c>
      <c r="M20" s="11"/>
      <c r="N20" s="11"/>
      <c r="O20" s="11"/>
      <c r="Q20" s="12" t="s">
        <v>45</v>
      </c>
      <c r="R20" s="12" t="s">
        <v>46</v>
      </c>
      <c r="S20" s="12" t="s">
        <v>47</v>
      </c>
      <c r="T20" s="11"/>
      <c r="U20" s="11"/>
      <c r="V20" s="11"/>
    </row>
    <row r="21" spans="2:22" ht="15.75">
      <c r="B21" s="40" t="s">
        <v>10</v>
      </c>
      <c r="C21" s="40"/>
      <c r="D21" s="40"/>
      <c r="E21" s="41">
        <v>454</v>
      </c>
      <c r="F21" s="40"/>
      <c r="G21" s="40"/>
      <c r="H21" s="25">
        <v>218</v>
      </c>
      <c r="J21" s="13"/>
      <c r="K21" s="14">
        <f>E15</f>
        <v>333</v>
      </c>
      <c r="L21" s="15">
        <f>H15</f>
        <v>159</v>
      </c>
      <c r="M21" s="11"/>
      <c r="N21" s="11"/>
      <c r="O21" s="11"/>
      <c r="Q21" s="13"/>
      <c r="R21" s="14">
        <f>E30</f>
        <v>1186</v>
      </c>
      <c r="S21" s="15">
        <f>H30</f>
        <v>263</v>
      </c>
      <c r="T21" s="11"/>
      <c r="U21" s="11"/>
      <c r="V21" s="11"/>
    </row>
    <row r="22" spans="2:22" ht="18.75">
      <c r="B22" s="40" t="s">
        <v>11</v>
      </c>
      <c r="C22" s="40"/>
      <c r="D22" s="40"/>
      <c r="E22" s="42">
        <v>2492</v>
      </c>
      <c r="F22" s="40"/>
      <c r="G22" s="40"/>
      <c r="H22" s="25">
        <v>415</v>
      </c>
      <c r="J22" s="12" t="s">
        <v>42</v>
      </c>
      <c r="K22" s="12" t="s">
        <v>48</v>
      </c>
      <c r="L22" s="12" t="s">
        <v>51</v>
      </c>
      <c r="Q22" s="12" t="s">
        <v>42</v>
      </c>
      <c r="R22" s="12" t="s">
        <v>48</v>
      </c>
      <c r="S22" s="12" t="s">
        <v>51</v>
      </c>
    </row>
    <row r="23" spans="2:22" ht="15.75">
      <c r="B23" s="40" t="s">
        <v>12</v>
      </c>
      <c r="C23" s="40"/>
      <c r="D23" s="40"/>
      <c r="E23" s="42">
        <v>1367</v>
      </c>
      <c r="F23" s="40"/>
      <c r="G23" s="40"/>
      <c r="H23" s="25">
        <v>351</v>
      </c>
      <c r="J23" s="13"/>
      <c r="K23" s="14">
        <f>E16</f>
        <v>216</v>
      </c>
      <c r="L23" s="15">
        <f>H16</f>
        <v>106</v>
      </c>
      <c r="Q23" s="13"/>
      <c r="R23" s="14">
        <f>E31</f>
        <v>545</v>
      </c>
      <c r="S23" s="15">
        <f>H31</f>
        <v>214</v>
      </c>
    </row>
    <row r="24" spans="2:22" ht="18.75">
      <c r="B24" s="40" t="s">
        <v>13</v>
      </c>
      <c r="C24" s="40"/>
      <c r="D24" s="40"/>
      <c r="E24" s="41">
        <v>281</v>
      </c>
      <c r="F24" s="40"/>
      <c r="G24" s="40"/>
      <c r="H24" s="25">
        <v>107</v>
      </c>
      <c r="J24" s="12" t="s">
        <v>45</v>
      </c>
      <c r="K24" s="12" t="s">
        <v>49</v>
      </c>
      <c r="L24" s="12" t="s">
        <v>50</v>
      </c>
      <c r="Q24" s="12" t="s">
        <v>45</v>
      </c>
      <c r="R24" s="12" t="s">
        <v>49</v>
      </c>
      <c r="S24" s="12" t="s">
        <v>50</v>
      </c>
    </row>
    <row r="25" spans="2:22" ht="15.75">
      <c r="B25" s="40" t="s">
        <v>14</v>
      </c>
      <c r="C25" s="40"/>
      <c r="D25" s="40"/>
      <c r="E25" s="42">
        <v>1226</v>
      </c>
      <c r="F25" s="40"/>
      <c r="G25" s="40"/>
      <c r="H25" s="25">
        <v>230</v>
      </c>
      <c r="J25" s="13"/>
      <c r="K25" s="14">
        <f>E17</f>
        <v>263</v>
      </c>
      <c r="L25" s="15">
        <f>H17</f>
        <v>118</v>
      </c>
      <c r="Q25" s="13"/>
      <c r="R25" s="14">
        <f>E32</f>
        <v>982</v>
      </c>
      <c r="S25" s="15">
        <f>H32</f>
        <v>280</v>
      </c>
    </row>
    <row r="26" spans="2:22">
      <c r="B26" s="40" t="s">
        <v>15</v>
      </c>
      <c r="C26" s="40"/>
      <c r="D26" s="40"/>
      <c r="E26" s="42">
        <v>35856</v>
      </c>
      <c r="F26" s="40"/>
      <c r="G26" s="40"/>
      <c r="H26" s="26">
        <v>1261</v>
      </c>
    </row>
    <row r="27" spans="2:22">
      <c r="B27" s="40" t="s">
        <v>7</v>
      </c>
      <c r="C27" s="40"/>
      <c r="D27" s="40"/>
      <c r="E27" s="42">
        <v>2255</v>
      </c>
      <c r="F27" s="40"/>
      <c r="G27" s="40"/>
      <c r="H27" s="25">
        <v>427</v>
      </c>
    </row>
    <row r="28" spans="2:22">
      <c r="B28" s="40" t="s">
        <v>10</v>
      </c>
      <c r="C28" s="40"/>
      <c r="D28" s="40"/>
      <c r="E28" s="41">
        <v>584</v>
      </c>
      <c r="F28" s="40"/>
      <c r="G28" s="40"/>
      <c r="H28" s="25">
        <v>232</v>
      </c>
    </row>
    <row r="29" spans="2:22">
      <c r="B29" s="40" t="s">
        <v>11</v>
      </c>
      <c r="C29" s="40"/>
      <c r="D29" s="40"/>
      <c r="E29" s="42">
        <v>2220</v>
      </c>
      <c r="F29" s="40"/>
      <c r="G29" s="40"/>
      <c r="H29" s="25">
        <v>402</v>
      </c>
    </row>
    <row r="30" spans="2:22">
      <c r="B30" s="40" t="s">
        <v>12</v>
      </c>
      <c r="C30" s="40"/>
      <c r="D30" s="40"/>
      <c r="E30" s="42">
        <v>1186</v>
      </c>
      <c r="F30" s="40"/>
      <c r="G30" s="40"/>
      <c r="H30" s="25">
        <v>263</v>
      </c>
    </row>
    <row r="31" spans="2:22">
      <c r="B31" s="40" t="s">
        <v>13</v>
      </c>
      <c r="C31" s="40"/>
      <c r="D31" s="40"/>
      <c r="E31" s="41">
        <v>545</v>
      </c>
      <c r="F31" s="40"/>
      <c r="G31" s="40"/>
      <c r="H31" s="25">
        <v>214</v>
      </c>
    </row>
    <row r="32" spans="2:22">
      <c r="B32" s="40" t="s">
        <v>14</v>
      </c>
      <c r="C32" s="40"/>
      <c r="D32" s="40"/>
      <c r="E32" s="41">
        <v>982</v>
      </c>
      <c r="F32" s="40"/>
      <c r="G32" s="40"/>
      <c r="H32" s="25">
        <v>280</v>
      </c>
    </row>
    <row r="33" spans="2:8">
      <c r="B33" s="10"/>
      <c r="C33" s="10"/>
      <c r="D33" s="10"/>
      <c r="E33" s="10"/>
      <c r="F33" s="10"/>
      <c r="G33" s="10"/>
      <c r="H33" s="10"/>
    </row>
  </sheetData>
  <mergeCells count="64">
    <mergeCell ref="B30:D30"/>
    <mergeCell ref="E30:G30"/>
    <mergeCell ref="B31:D31"/>
    <mergeCell ref="E31:G31"/>
    <mergeCell ref="B32:D32"/>
    <mergeCell ref="E32:G32"/>
    <mergeCell ref="B27:D27"/>
    <mergeCell ref="E27:G27"/>
    <mergeCell ref="B28:D28"/>
    <mergeCell ref="E28:G28"/>
    <mergeCell ref="B29:D29"/>
    <mergeCell ref="E29:G29"/>
    <mergeCell ref="B12:D12"/>
    <mergeCell ref="E11:G11"/>
    <mergeCell ref="B25:D25"/>
    <mergeCell ref="E25:G25"/>
    <mergeCell ref="B26:D26"/>
    <mergeCell ref="E26:G26"/>
    <mergeCell ref="E23:G23"/>
    <mergeCell ref="E12:G12"/>
    <mergeCell ref="B13:D13"/>
    <mergeCell ref="E21:G21"/>
    <mergeCell ref="B22:D22"/>
    <mergeCell ref="E22:G22"/>
    <mergeCell ref="B23:D23"/>
    <mergeCell ref="B19:D19"/>
    <mergeCell ref="E19:G19"/>
    <mergeCell ref="B9:D9"/>
    <mergeCell ref="E9:G9"/>
    <mergeCell ref="B10:D10"/>
    <mergeCell ref="E10:G10"/>
    <mergeCell ref="B11:D11"/>
    <mergeCell ref="B2:D2"/>
    <mergeCell ref="E2:G2"/>
    <mergeCell ref="B3:D3"/>
    <mergeCell ref="E3:G3"/>
    <mergeCell ref="B18:D18"/>
    <mergeCell ref="E18:G18"/>
    <mergeCell ref="B4:D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J1:O1"/>
    <mergeCell ref="Q1:V1"/>
    <mergeCell ref="B24:D24"/>
    <mergeCell ref="E24:G24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20:D20"/>
    <mergeCell ref="E20:G20"/>
    <mergeCell ref="B21:D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="70" zoomScaleNormal="70" workbookViewId="0">
      <selection activeCell="N4" sqref="N4"/>
    </sheetView>
  </sheetViews>
  <sheetFormatPr defaultRowHeight="14.25"/>
  <cols>
    <col min="10" max="16" width="15.25" customWidth="1"/>
    <col min="17" max="17" width="19.875" customWidth="1"/>
    <col min="18" max="18" width="12.375" customWidth="1"/>
  </cols>
  <sheetData>
    <row r="1" spans="1:22">
      <c r="A1" s="3">
        <v>2015</v>
      </c>
      <c r="J1" t="s">
        <v>53</v>
      </c>
      <c r="Q1" s="39" t="s">
        <v>54</v>
      </c>
      <c r="R1" s="39"/>
      <c r="S1" s="39"/>
      <c r="T1" s="39"/>
      <c r="U1" s="39"/>
      <c r="V1" s="39"/>
    </row>
    <row r="2" spans="1:22" ht="15.75">
      <c r="B2" s="40" t="s">
        <v>6</v>
      </c>
      <c r="C2" s="40"/>
      <c r="D2" s="40"/>
      <c r="E2" s="42">
        <v>66857</v>
      </c>
      <c r="F2" s="40"/>
      <c r="G2" s="40"/>
      <c r="H2" s="25">
        <v>843</v>
      </c>
      <c r="J2" s="12" t="s">
        <v>76</v>
      </c>
      <c r="K2" s="12" t="s">
        <v>77</v>
      </c>
      <c r="L2" s="12" t="s">
        <v>78</v>
      </c>
      <c r="M2" s="11"/>
      <c r="N2" s="11" t="s">
        <v>79</v>
      </c>
      <c r="O2" s="12" t="s">
        <v>80</v>
      </c>
      <c r="P2" s="12"/>
      <c r="Q2" s="12" t="s">
        <v>76</v>
      </c>
      <c r="R2" s="12" t="s">
        <v>77</v>
      </c>
      <c r="S2" s="12" t="s">
        <v>78</v>
      </c>
      <c r="T2" s="11"/>
      <c r="U2" s="11" t="s">
        <v>79</v>
      </c>
      <c r="V2" s="12" t="s">
        <v>80</v>
      </c>
    </row>
    <row r="3" spans="1:22" ht="15.75">
      <c r="B3" s="40" t="s">
        <v>8</v>
      </c>
      <c r="C3" s="40"/>
      <c r="D3" s="40"/>
      <c r="E3" s="42">
        <v>9561</v>
      </c>
      <c r="F3" s="40"/>
      <c r="G3" s="40"/>
      <c r="H3" s="25">
        <v>866</v>
      </c>
      <c r="J3" s="13"/>
      <c r="K3" s="14">
        <f>E5</f>
        <v>163</v>
      </c>
      <c r="L3" s="15">
        <f>H5</f>
        <v>90</v>
      </c>
      <c r="M3" s="16"/>
      <c r="N3" s="17">
        <f>K3+K5+K7+K9+K11+K13+K15+K17+K19+K21+K23+K25</f>
        <v>997</v>
      </c>
      <c r="O3" s="17">
        <f>SQRT(((L3)^2)+((L5)^2)+((L7)^2)+((L9)^2)+((L11)^2)+((L13)^2)+((L15)^2)+((L17)^2)+((L19)^2)+((L21)^2)+((L23)^2)+((L25)^2))</f>
        <v>228.31776102616283</v>
      </c>
      <c r="P3" s="17"/>
      <c r="Q3" s="13"/>
      <c r="R3" s="14">
        <f>E20</f>
        <v>1801</v>
      </c>
      <c r="S3" s="15">
        <f>H20</f>
        <v>189</v>
      </c>
      <c r="T3" s="16"/>
      <c r="U3" s="17">
        <f>R3+R5+R7+R9+R11+R13+R15+R17+R19+R21+R23+R25</f>
        <v>12343</v>
      </c>
      <c r="V3" s="17">
        <f>SQRT(((S3)^2)+((S5)^2)+((S7)^2)+((S9)^2)+((S11)^2)+((S13)^2)+((S15)^2)+((S17)^2)+((S19)^2)+((S21)^2)+((S23)^2)+((S25)^2))</f>
        <v>633.87932605504659</v>
      </c>
    </row>
    <row r="4" spans="1:22" ht="15.75">
      <c r="B4" s="40" t="s">
        <v>9</v>
      </c>
      <c r="C4" s="40"/>
      <c r="D4" s="40"/>
      <c r="E4" s="42">
        <v>4514</v>
      </c>
      <c r="F4" s="40"/>
      <c r="G4" s="40"/>
      <c r="H4" s="25">
        <v>489</v>
      </c>
      <c r="J4" s="12" t="s">
        <v>81</v>
      </c>
      <c r="K4" s="12" t="s">
        <v>82</v>
      </c>
      <c r="L4" s="12" t="s">
        <v>83</v>
      </c>
      <c r="M4" s="11"/>
      <c r="N4" s="11"/>
      <c r="O4" s="11"/>
      <c r="P4" s="11"/>
      <c r="Q4" s="12" t="s">
        <v>81</v>
      </c>
      <c r="R4" s="12" t="s">
        <v>82</v>
      </c>
      <c r="S4" s="12" t="s">
        <v>83</v>
      </c>
      <c r="T4" s="11"/>
      <c r="U4" s="11"/>
      <c r="V4" s="11"/>
    </row>
    <row r="5" spans="1:22" ht="15.75">
      <c r="B5" s="40" t="s">
        <v>7</v>
      </c>
      <c r="C5" s="40"/>
      <c r="D5" s="40"/>
      <c r="E5" s="41">
        <v>163</v>
      </c>
      <c r="F5" s="40"/>
      <c r="G5" s="40"/>
      <c r="H5" s="25">
        <v>90</v>
      </c>
      <c r="J5" s="13"/>
      <c r="K5" s="14">
        <f>E6</f>
        <v>0</v>
      </c>
      <c r="L5" s="15">
        <f>H6</f>
        <v>30</v>
      </c>
      <c r="M5" s="11"/>
      <c r="N5" s="11"/>
      <c r="O5" s="11"/>
      <c r="P5" s="11"/>
      <c r="Q5" s="13"/>
      <c r="R5" s="14">
        <f>E21</f>
        <v>440</v>
      </c>
      <c r="S5" s="15">
        <f>H21</f>
        <v>156</v>
      </c>
      <c r="T5" s="11"/>
      <c r="U5" s="11"/>
      <c r="V5" s="11"/>
    </row>
    <row r="6" spans="1:22" ht="15.75">
      <c r="B6" s="40" t="s">
        <v>10</v>
      </c>
      <c r="C6" s="40"/>
      <c r="D6" s="40"/>
      <c r="E6" s="41">
        <v>0</v>
      </c>
      <c r="F6" s="40"/>
      <c r="G6" s="40"/>
      <c r="H6" s="25">
        <v>30</v>
      </c>
      <c r="J6" s="12" t="s">
        <v>84</v>
      </c>
      <c r="K6" s="12" t="s">
        <v>85</v>
      </c>
      <c r="L6" s="12" t="s">
        <v>86</v>
      </c>
      <c r="M6" s="11"/>
      <c r="N6" s="11"/>
      <c r="O6" s="11"/>
      <c r="P6" s="11"/>
      <c r="Q6" s="12" t="s">
        <v>84</v>
      </c>
      <c r="R6" s="12" t="s">
        <v>85</v>
      </c>
      <c r="S6" s="12" t="s">
        <v>86</v>
      </c>
      <c r="T6" s="11"/>
      <c r="U6" s="11"/>
      <c r="V6" s="11"/>
    </row>
    <row r="7" spans="1:22" ht="15.75">
      <c r="B7" s="40" t="s">
        <v>11</v>
      </c>
      <c r="C7" s="40"/>
      <c r="D7" s="40"/>
      <c r="E7" s="41">
        <v>128</v>
      </c>
      <c r="F7" s="40"/>
      <c r="G7" s="40"/>
      <c r="H7" s="25">
        <v>75</v>
      </c>
      <c r="J7" s="13"/>
      <c r="K7" s="14">
        <f>E7</f>
        <v>128</v>
      </c>
      <c r="L7" s="15">
        <f>H7</f>
        <v>75</v>
      </c>
      <c r="M7" s="11"/>
      <c r="N7" s="11"/>
      <c r="O7" s="11"/>
      <c r="P7" s="11"/>
      <c r="Q7" s="13"/>
      <c r="R7" s="14">
        <f>E22</f>
        <v>1941</v>
      </c>
      <c r="S7" s="15">
        <f>H22</f>
        <v>233</v>
      </c>
      <c r="T7" s="11"/>
      <c r="U7" s="11"/>
      <c r="V7" s="11"/>
    </row>
    <row r="8" spans="1:22" ht="15.75">
      <c r="B8" s="40" t="s">
        <v>12</v>
      </c>
      <c r="C8" s="40"/>
      <c r="D8" s="40"/>
      <c r="E8" s="41">
        <v>70</v>
      </c>
      <c r="F8" s="40"/>
      <c r="G8" s="40"/>
      <c r="H8" s="25">
        <v>53</v>
      </c>
      <c r="J8" s="12" t="s">
        <v>87</v>
      </c>
      <c r="K8" s="12" t="s">
        <v>88</v>
      </c>
      <c r="L8" s="12" t="s">
        <v>89</v>
      </c>
      <c r="M8" s="11"/>
      <c r="N8" s="11"/>
      <c r="O8" s="11"/>
      <c r="P8" s="11"/>
      <c r="Q8" s="12" t="s">
        <v>87</v>
      </c>
      <c r="R8" s="12" t="s">
        <v>88</v>
      </c>
      <c r="S8" s="12" t="s">
        <v>89</v>
      </c>
      <c r="T8" s="11"/>
      <c r="U8" s="11"/>
      <c r="V8" s="11"/>
    </row>
    <row r="9" spans="1:22" ht="15.75">
      <c r="B9" s="40" t="s">
        <v>13</v>
      </c>
      <c r="C9" s="40"/>
      <c r="D9" s="40"/>
      <c r="E9" s="41">
        <v>34</v>
      </c>
      <c r="F9" s="40"/>
      <c r="G9" s="40"/>
      <c r="H9" s="25">
        <v>35</v>
      </c>
      <c r="J9" s="13"/>
      <c r="K9" s="14">
        <f>E8</f>
        <v>70</v>
      </c>
      <c r="L9" s="15">
        <f>H8</f>
        <v>53</v>
      </c>
      <c r="M9" s="11"/>
      <c r="N9" s="11"/>
      <c r="O9" s="11"/>
      <c r="P9" s="11"/>
      <c r="Q9" s="13"/>
      <c r="R9" s="14">
        <f>E23</f>
        <v>1053</v>
      </c>
      <c r="S9" s="15">
        <f>H23</f>
        <v>194</v>
      </c>
      <c r="T9" s="11"/>
      <c r="U9" s="11"/>
      <c r="V9" s="11"/>
    </row>
    <row r="10" spans="1:22" ht="15.75">
      <c r="B10" s="40" t="s">
        <v>14</v>
      </c>
      <c r="C10" s="40"/>
      <c r="D10" s="40"/>
      <c r="E10" s="41">
        <v>37</v>
      </c>
      <c r="F10" s="40"/>
      <c r="G10" s="40"/>
      <c r="H10" s="25">
        <v>52</v>
      </c>
      <c r="J10" s="12" t="s">
        <v>90</v>
      </c>
      <c r="K10" s="12" t="s">
        <v>91</v>
      </c>
      <c r="L10" s="12" t="s">
        <v>92</v>
      </c>
      <c r="M10" s="11"/>
      <c r="N10" s="11"/>
      <c r="O10" s="11"/>
      <c r="P10" s="11"/>
      <c r="Q10" s="12" t="s">
        <v>90</v>
      </c>
      <c r="R10" s="12" t="s">
        <v>91</v>
      </c>
      <c r="S10" s="12" t="s">
        <v>92</v>
      </c>
      <c r="T10" s="11"/>
      <c r="U10" s="11"/>
      <c r="V10" s="11"/>
    </row>
    <row r="11" spans="1:22" ht="15.75">
      <c r="B11" s="40" t="s">
        <v>15</v>
      </c>
      <c r="C11" s="40"/>
      <c r="D11" s="40"/>
      <c r="E11" s="42">
        <v>5047</v>
      </c>
      <c r="F11" s="40"/>
      <c r="G11" s="40"/>
      <c r="H11" s="25">
        <v>607</v>
      </c>
      <c r="J11" s="13"/>
      <c r="K11" s="14">
        <f>E9</f>
        <v>34</v>
      </c>
      <c r="L11" s="15">
        <f>H9</f>
        <v>35</v>
      </c>
      <c r="M11" s="11"/>
      <c r="N11" s="11"/>
      <c r="O11" s="11"/>
      <c r="P11" s="11"/>
      <c r="Q11" s="13"/>
      <c r="R11" s="14">
        <f>E24</f>
        <v>391</v>
      </c>
      <c r="S11" s="15">
        <f>H24</f>
        <v>113</v>
      </c>
      <c r="T11" s="11"/>
      <c r="U11" s="11"/>
      <c r="V11" s="11"/>
    </row>
    <row r="12" spans="1:22" ht="15.75">
      <c r="B12" s="40" t="s">
        <v>7</v>
      </c>
      <c r="C12" s="40"/>
      <c r="D12" s="40"/>
      <c r="E12" s="41">
        <v>228</v>
      </c>
      <c r="F12" s="40"/>
      <c r="G12" s="40"/>
      <c r="H12" s="25">
        <v>130</v>
      </c>
      <c r="J12" s="12" t="s">
        <v>93</v>
      </c>
      <c r="K12" s="12" t="s">
        <v>94</v>
      </c>
      <c r="L12" s="12" t="s">
        <v>95</v>
      </c>
      <c r="M12" s="11"/>
      <c r="N12" s="11"/>
      <c r="O12" s="11"/>
      <c r="P12" s="11"/>
      <c r="Q12" s="12" t="s">
        <v>93</v>
      </c>
      <c r="R12" s="12" t="s">
        <v>94</v>
      </c>
      <c r="S12" s="12" t="s">
        <v>95</v>
      </c>
      <c r="T12" s="11"/>
      <c r="U12" s="11"/>
      <c r="V12" s="11"/>
    </row>
    <row r="13" spans="1:22" ht="15.75">
      <c r="B13" s="40" t="s">
        <v>10</v>
      </c>
      <c r="C13" s="40"/>
      <c r="D13" s="40"/>
      <c r="E13" s="41">
        <v>21</v>
      </c>
      <c r="F13" s="40"/>
      <c r="G13" s="40"/>
      <c r="H13" s="25">
        <v>24</v>
      </c>
      <c r="J13" s="13"/>
      <c r="K13" s="14">
        <v>37</v>
      </c>
      <c r="L13" s="15">
        <f>H10</f>
        <v>52</v>
      </c>
      <c r="M13" s="11"/>
      <c r="N13" s="11"/>
      <c r="O13" s="11"/>
      <c r="P13" s="11"/>
      <c r="Q13" s="13"/>
      <c r="R13" s="14">
        <f>E25</f>
        <v>514</v>
      </c>
      <c r="S13" s="15">
        <f>H25</f>
        <v>113</v>
      </c>
      <c r="T13" s="11"/>
      <c r="U13" s="11"/>
      <c r="V13" s="11"/>
    </row>
    <row r="14" spans="1:22" ht="15.75">
      <c r="B14" s="40" t="s">
        <v>11</v>
      </c>
      <c r="C14" s="40"/>
      <c r="D14" s="40"/>
      <c r="E14" s="41">
        <v>139</v>
      </c>
      <c r="F14" s="40"/>
      <c r="G14" s="40"/>
      <c r="H14" s="25">
        <v>69</v>
      </c>
      <c r="J14" s="12" t="s">
        <v>96</v>
      </c>
      <c r="K14" s="12" t="s">
        <v>97</v>
      </c>
      <c r="L14" s="12" t="s">
        <v>98</v>
      </c>
      <c r="M14" s="11"/>
      <c r="N14" s="11"/>
      <c r="O14" s="11"/>
      <c r="P14" s="11"/>
      <c r="Q14" s="12" t="s">
        <v>96</v>
      </c>
      <c r="R14" s="12" t="s">
        <v>97</v>
      </c>
      <c r="S14" s="12" t="s">
        <v>98</v>
      </c>
      <c r="T14" s="11"/>
      <c r="U14" s="11"/>
      <c r="V14" s="11"/>
    </row>
    <row r="15" spans="1:22" ht="15.75">
      <c r="B15" s="40" t="s">
        <v>12</v>
      </c>
      <c r="C15" s="40"/>
      <c r="D15" s="40"/>
      <c r="E15" s="41">
        <v>68</v>
      </c>
      <c r="F15" s="40"/>
      <c r="G15" s="40"/>
      <c r="H15" s="25">
        <v>61</v>
      </c>
      <c r="J15" s="13"/>
      <c r="K15" s="14">
        <f>E12</f>
        <v>228</v>
      </c>
      <c r="L15" s="15">
        <f>H12</f>
        <v>130</v>
      </c>
      <c r="M15" s="11"/>
      <c r="N15" s="11"/>
      <c r="O15" s="11"/>
      <c r="P15" s="11"/>
      <c r="Q15" s="13"/>
      <c r="R15" s="14">
        <f>E27</f>
        <v>1749</v>
      </c>
      <c r="S15" s="15">
        <f>H27</f>
        <v>230</v>
      </c>
      <c r="T15" s="11"/>
      <c r="U15" s="11"/>
      <c r="V15" s="11"/>
    </row>
    <row r="16" spans="1:22" ht="15.75">
      <c r="B16" s="40" t="s">
        <v>13</v>
      </c>
      <c r="C16" s="40"/>
      <c r="D16" s="40"/>
      <c r="E16" s="41">
        <v>24</v>
      </c>
      <c r="F16" s="40"/>
      <c r="G16" s="40"/>
      <c r="H16" s="25">
        <v>38</v>
      </c>
      <c r="J16" s="12" t="s">
        <v>99</v>
      </c>
      <c r="K16" s="12" t="s">
        <v>100</v>
      </c>
      <c r="L16" s="12" t="s">
        <v>101</v>
      </c>
      <c r="M16" s="11"/>
      <c r="N16" s="11"/>
      <c r="O16" s="11"/>
      <c r="P16" s="11"/>
      <c r="Q16" s="12" t="s">
        <v>99</v>
      </c>
      <c r="R16" s="12" t="s">
        <v>100</v>
      </c>
      <c r="S16" s="12" t="s">
        <v>101</v>
      </c>
      <c r="T16" s="11"/>
      <c r="U16" s="11"/>
      <c r="V16" s="11"/>
    </row>
    <row r="17" spans="2:22" ht="15.75">
      <c r="B17" s="40" t="s">
        <v>14</v>
      </c>
      <c r="C17" s="40"/>
      <c r="D17" s="40"/>
      <c r="E17" s="41">
        <v>85</v>
      </c>
      <c r="F17" s="40"/>
      <c r="G17" s="40"/>
      <c r="H17" s="25">
        <v>58</v>
      </c>
      <c r="J17" s="13"/>
      <c r="K17" s="14">
        <f>E13</f>
        <v>21</v>
      </c>
      <c r="L17" s="15">
        <f>H13</f>
        <v>24</v>
      </c>
      <c r="M17" s="11"/>
      <c r="N17" s="11"/>
      <c r="O17" s="11"/>
      <c r="P17" s="11"/>
      <c r="Q17" s="13"/>
      <c r="R17" s="14">
        <f>E28</f>
        <v>330</v>
      </c>
      <c r="S17" s="15">
        <f>H28</f>
        <v>143</v>
      </c>
      <c r="T17" s="11"/>
      <c r="U17" s="11"/>
      <c r="V17" s="11"/>
    </row>
    <row r="18" spans="2:22" ht="15.75">
      <c r="B18" s="40" t="s">
        <v>52</v>
      </c>
      <c r="C18" s="40"/>
      <c r="D18" s="40"/>
      <c r="E18" s="42">
        <v>57296</v>
      </c>
      <c r="F18" s="40"/>
      <c r="G18" s="40"/>
      <c r="H18" s="26">
        <v>1220</v>
      </c>
      <c r="J18" s="12" t="s">
        <v>102</v>
      </c>
      <c r="K18" s="12" t="s">
        <v>103</v>
      </c>
      <c r="L18" s="12" t="s">
        <v>104</v>
      </c>
      <c r="M18" s="11"/>
      <c r="N18" s="11"/>
      <c r="O18" s="11"/>
      <c r="P18" s="11"/>
      <c r="Q18" s="12" t="s">
        <v>102</v>
      </c>
      <c r="R18" s="12" t="s">
        <v>103</v>
      </c>
      <c r="S18" s="12" t="s">
        <v>104</v>
      </c>
      <c r="T18" s="11"/>
      <c r="U18" s="11"/>
      <c r="V18" s="11"/>
    </row>
    <row r="19" spans="2:22" ht="15.75">
      <c r="B19" s="40" t="s">
        <v>9</v>
      </c>
      <c r="C19" s="40"/>
      <c r="D19" s="40"/>
      <c r="E19" s="42">
        <v>28646</v>
      </c>
      <c r="F19" s="40"/>
      <c r="G19" s="40"/>
      <c r="H19" s="25">
        <v>719</v>
      </c>
      <c r="J19" s="13"/>
      <c r="K19" s="14">
        <f>E14</f>
        <v>139</v>
      </c>
      <c r="L19" s="15">
        <f>H14</f>
        <v>69</v>
      </c>
      <c r="M19" s="11"/>
      <c r="N19" s="11"/>
      <c r="O19" s="11"/>
      <c r="P19" s="11"/>
      <c r="Q19" s="13"/>
      <c r="R19" s="14">
        <f>E29</f>
        <v>2306</v>
      </c>
      <c r="S19" s="15">
        <f>H29</f>
        <v>286</v>
      </c>
      <c r="T19" s="11"/>
      <c r="U19" s="11"/>
      <c r="V19" s="11"/>
    </row>
    <row r="20" spans="2:22" ht="15.75">
      <c r="B20" s="40" t="s">
        <v>7</v>
      </c>
      <c r="C20" s="40"/>
      <c r="D20" s="40"/>
      <c r="E20" s="42">
        <v>1801</v>
      </c>
      <c r="F20" s="40"/>
      <c r="G20" s="40"/>
      <c r="H20" s="25">
        <v>189</v>
      </c>
      <c r="J20" s="12" t="s">
        <v>105</v>
      </c>
      <c r="K20" s="12" t="s">
        <v>106</v>
      </c>
      <c r="L20" s="12" t="s">
        <v>107</v>
      </c>
      <c r="M20" s="11"/>
      <c r="N20" s="11"/>
      <c r="O20" s="11"/>
      <c r="P20" s="11"/>
      <c r="Q20" s="12" t="s">
        <v>105</v>
      </c>
      <c r="R20" s="12" t="s">
        <v>106</v>
      </c>
      <c r="S20" s="12" t="s">
        <v>107</v>
      </c>
      <c r="T20" s="11"/>
      <c r="U20" s="11"/>
      <c r="V20" s="11"/>
    </row>
    <row r="21" spans="2:22" ht="15.75">
      <c r="B21" s="40" t="s">
        <v>10</v>
      </c>
      <c r="C21" s="40"/>
      <c r="D21" s="40"/>
      <c r="E21" s="41">
        <v>440</v>
      </c>
      <c r="F21" s="40"/>
      <c r="G21" s="40"/>
      <c r="H21" s="25">
        <v>156</v>
      </c>
      <c r="J21" s="13"/>
      <c r="K21" s="14">
        <f>E15</f>
        <v>68</v>
      </c>
      <c r="L21" s="15">
        <f>H15</f>
        <v>61</v>
      </c>
      <c r="M21" s="11"/>
      <c r="N21" s="11"/>
      <c r="O21" s="11"/>
      <c r="P21" s="11"/>
      <c r="Q21" s="13"/>
      <c r="R21" s="14">
        <f>E30</f>
        <v>929</v>
      </c>
      <c r="S21" s="15">
        <f>H30</f>
        <v>179</v>
      </c>
      <c r="T21" s="11"/>
      <c r="U21" s="11"/>
      <c r="V21" s="11"/>
    </row>
    <row r="22" spans="2:22" ht="15.75">
      <c r="B22" s="40" t="s">
        <v>11</v>
      </c>
      <c r="C22" s="40"/>
      <c r="D22" s="40"/>
      <c r="E22" s="42">
        <v>1941</v>
      </c>
      <c r="F22" s="40"/>
      <c r="G22" s="40"/>
      <c r="H22" s="25">
        <v>233</v>
      </c>
      <c r="J22" s="12" t="s">
        <v>102</v>
      </c>
      <c r="K22" s="12" t="s">
        <v>108</v>
      </c>
      <c r="L22" s="12" t="s">
        <v>109</v>
      </c>
      <c r="Q22" s="12" t="s">
        <v>102</v>
      </c>
      <c r="R22" s="12" t="s">
        <v>108</v>
      </c>
      <c r="S22" s="12" t="s">
        <v>109</v>
      </c>
    </row>
    <row r="23" spans="2:22" ht="15.75">
      <c r="B23" s="40" t="s">
        <v>12</v>
      </c>
      <c r="C23" s="40"/>
      <c r="D23" s="40"/>
      <c r="E23" s="42">
        <v>1053</v>
      </c>
      <c r="F23" s="40"/>
      <c r="G23" s="40"/>
      <c r="H23" s="25">
        <v>194</v>
      </c>
      <c r="J23" s="13"/>
      <c r="K23" s="14">
        <f>E16</f>
        <v>24</v>
      </c>
      <c r="L23" s="15">
        <f>H16</f>
        <v>38</v>
      </c>
      <c r="Q23" s="13"/>
      <c r="R23" s="14">
        <f>E31</f>
        <v>317</v>
      </c>
      <c r="S23" s="15">
        <f>H31</f>
        <v>101</v>
      </c>
    </row>
    <row r="24" spans="2:22" ht="15.75">
      <c r="B24" s="40" t="s">
        <v>13</v>
      </c>
      <c r="C24" s="40"/>
      <c r="D24" s="40"/>
      <c r="E24" s="41">
        <v>391</v>
      </c>
      <c r="F24" s="40"/>
      <c r="G24" s="40"/>
      <c r="H24" s="25">
        <v>113</v>
      </c>
      <c r="J24" s="12" t="s">
        <v>105</v>
      </c>
      <c r="K24" s="12" t="s">
        <v>110</v>
      </c>
      <c r="L24" s="12" t="s">
        <v>111</v>
      </c>
      <c r="Q24" s="12" t="s">
        <v>105</v>
      </c>
      <c r="R24" s="12" t="s">
        <v>110</v>
      </c>
      <c r="S24" s="12" t="s">
        <v>111</v>
      </c>
    </row>
    <row r="25" spans="2:22" ht="15.75">
      <c r="B25" s="40" t="s">
        <v>14</v>
      </c>
      <c r="C25" s="40"/>
      <c r="D25" s="40"/>
      <c r="E25" s="41">
        <v>514</v>
      </c>
      <c r="F25" s="40"/>
      <c r="G25" s="40"/>
      <c r="H25" s="25">
        <v>113</v>
      </c>
      <c r="J25" s="13"/>
      <c r="K25" s="14">
        <f>E17</f>
        <v>85</v>
      </c>
      <c r="L25" s="15">
        <f>H17</f>
        <v>58</v>
      </c>
      <c r="Q25" s="13"/>
      <c r="R25" s="14">
        <f>E32</f>
        <v>572</v>
      </c>
      <c r="S25" s="15">
        <f>H32</f>
        <v>164</v>
      </c>
    </row>
    <row r="26" spans="2:22" ht="15" customHeight="1">
      <c r="B26" s="40" t="s">
        <v>15</v>
      </c>
      <c r="C26" s="40"/>
      <c r="D26" s="40"/>
      <c r="E26" s="42">
        <v>28650</v>
      </c>
      <c r="F26" s="40"/>
      <c r="G26" s="40"/>
      <c r="H26" s="25">
        <v>750</v>
      </c>
    </row>
    <row r="27" spans="2:22">
      <c r="B27" s="40" t="s">
        <v>7</v>
      </c>
      <c r="C27" s="40"/>
      <c r="D27" s="40"/>
      <c r="E27" s="42">
        <v>1749</v>
      </c>
      <c r="F27" s="40"/>
      <c r="G27" s="40"/>
      <c r="H27" s="25">
        <v>230</v>
      </c>
      <c r="K27">
        <f>SUM(E5:G10,E12:G17)</f>
        <v>997</v>
      </c>
      <c r="L27">
        <f>SUM(H5:H10,H12:H17)</f>
        <v>715</v>
      </c>
    </row>
    <row r="28" spans="2:22">
      <c r="B28" s="40" t="s">
        <v>10</v>
      </c>
      <c r="C28" s="40"/>
      <c r="D28" s="40"/>
      <c r="E28" s="41">
        <v>330</v>
      </c>
      <c r="F28" s="40"/>
      <c r="G28" s="40"/>
      <c r="H28" s="25">
        <v>143</v>
      </c>
    </row>
    <row r="29" spans="2:22">
      <c r="B29" s="40" t="s">
        <v>11</v>
      </c>
      <c r="C29" s="40"/>
      <c r="D29" s="40"/>
      <c r="E29" s="42">
        <v>2306</v>
      </c>
      <c r="F29" s="40"/>
      <c r="G29" s="40"/>
      <c r="H29" s="25">
        <v>286</v>
      </c>
    </row>
    <row r="30" spans="2:22">
      <c r="B30" s="40" t="s">
        <v>12</v>
      </c>
      <c r="C30" s="40"/>
      <c r="D30" s="40"/>
      <c r="E30" s="41">
        <v>929</v>
      </c>
      <c r="F30" s="40"/>
      <c r="G30" s="40"/>
      <c r="H30" s="25">
        <v>179</v>
      </c>
    </row>
    <row r="31" spans="2:22">
      <c r="B31" s="40" t="s">
        <v>13</v>
      </c>
      <c r="C31" s="40"/>
      <c r="D31" s="40"/>
      <c r="E31" s="41">
        <v>317</v>
      </c>
      <c r="F31" s="40"/>
      <c r="G31" s="40"/>
      <c r="H31" s="25">
        <v>101</v>
      </c>
    </row>
    <row r="32" spans="2:22">
      <c r="B32" s="40" t="s">
        <v>14</v>
      </c>
      <c r="C32" s="40"/>
      <c r="D32" s="40"/>
      <c r="E32" s="41">
        <v>572</v>
      </c>
      <c r="F32" s="40"/>
      <c r="G32" s="40"/>
      <c r="H32" s="25">
        <v>164</v>
      </c>
    </row>
  </sheetData>
  <mergeCells count="63">
    <mergeCell ref="B27:D27"/>
    <mergeCell ref="E27:G27"/>
    <mergeCell ref="B17:D17"/>
    <mergeCell ref="E17:G17"/>
    <mergeCell ref="B25:D25"/>
    <mergeCell ref="E25:G25"/>
    <mergeCell ref="B23:D23"/>
    <mergeCell ref="E23:G23"/>
    <mergeCell ref="B24:D24"/>
    <mergeCell ref="E24:G24"/>
    <mergeCell ref="B20:D20"/>
    <mergeCell ref="E20:G20"/>
    <mergeCell ref="B21:D21"/>
    <mergeCell ref="E21:G21"/>
    <mergeCell ref="B16:D16"/>
    <mergeCell ref="E16:G16"/>
    <mergeCell ref="B26:D26"/>
    <mergeCell ref="E26:G26"/>
    <mergeCell ref="B22:D22"/>
    <mergeCell ref="E22:G22"/>
    <mergeCell ref="E13:G13"/>
    <mergeCell ref="B14:D14"/>
    <mergeCell ref="E14:G14"/>
    <mergeCell ref="B15:D15"/>
    <mergeCell ref="E15:G15"/>
    <mergeCell ref="E4:G4"/>
    <mergeCell ref="B18:D18"/>
    <mergeCell ref="E18:G18"/>
    <mergeCell ref="B19:D19"/>
    <mergeCell ref="E19:G19"/>
    <mergeCell ref="B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  <mergeCell ref="B13:D13"/>
    <mergeCell ref="B30:D30"/>
    <mergeCell ref="E30:G30"/>
    <mergeCell ref="B31:D31"/>
    <mergeCell ref="E31:G31"/>
    <mergeCell ref="B32:D32"/>
    <mergeCell ref="E32:G32"/>
    <mergeCell ref="Q1:V1"/>
    <mergeCell ref="B28:D28"/>
    <mergeCell ref="E28:G28"/>
    <mergeCell ref="B29:D29"/>
    <mergeCell ref="E29:G29"/>
    <mergeCell ref="B5:D5"/>
    <mergeCell ref="E5:G5"/>
    <mergeCell ref="B6:D6"/>
    <mergeCell ref="E6:G6"/>
    <mergeCell ref="B7:D7"/>
    <mergeCell ref="E7:G7"/>
    <mergeCell ref="B2:D2"/>
    <mergeCell ref="E2:G2"/>
    <mergeCell ref="B3:D3"/>
    <mergeCell ref="E3:G3"/>
    <mergeCell ref="B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O16" sqref="O16"/>
    </sheetView>
  </sheetViews>
  <sheetFormatPr defaultRowHeight="14.25"/>
  <cols>
    <col min="10" max="10" width="15.75" customWidth="1"/>
    <col min="11" max="16" width="9" customWidth="1"/>
    <col min="17" max="17" width="19.875" customWidth="1"/>
    <col min="18" max="18" width="12.375" customWidth="1"/>
  </cols>
  <sheetData>
    <row r="1" spans="1:22">
      <c r="A1" s="3">
        <v>2015</v>
      </c>
      <c r="J1" s="39" t="s">
        <v>53</v>
      </c>
      <c r="K1" s="39"/>
      <c r="L1" s="39"/>
      <c r="M1" s="39"/>
      <c r="N1" s="39"/>
      <c r="O1" s="39"/>
      <c r="P1" s="19"/>
      <c r="Q1" s="39" t="s">
        <v>54</v>
      </c>
      <c r="R1" s="39"/>
      <c r="S1" s="39"/>
      <c r="T1" s="39"/>
      <c r="U1" s="39"/>
      <c r="V1" s="39"/>
    </row>
    <row r="2" spans="1:22" ht="15.75">
      <c r="B2" s="46" t="s">
        <v>6</v>
      </c>
      <c r="C2" s="46"/>
      <c r="D2" s="46"/>
      <c r="E2" s="42">
        <v>545840</v>
      </c>
      <c r="F2" s="40"/>
      <c r="G2" s="40"/>
      <c r="H2" s="26">
        <v>1329</v>
      </c>
      <c r="J2" s="12" t="s">
        <v>76</v>
      </c>
      <c r="K2" s="12" t="s">
        <v>77</v>
      </c>
      <c r="L2" s="12" t="s">
        <v>78</v>
      </c>
      <c r="M2" s="11"/>
      <c r="N2" s="11" t="s">
        <v>79</v>
      </c>
      <c r="O2" s="12" t="s">
        <v>80</v>
      </c>
      <c r="P2" s="12"/>
      <c r="Q2" s="12" t="s">
        <v>76</v>
      </c>
      <c r="R2" s="12" t="s">
        <v>77</v>
      </c>
      <c r="S2" s="12" t="s">
        <v>78</v>
      </c>
      <c r="T2" s="11"/>
      <c r="U2" s="11" t="s">
        <v>79</v>
      </c>
      <c r="V2" s="12" t="s">
        <v>80</v>
      </c>
    </row>
    <row r="3" spans="1:22" ht="15.75">
      <c r="B3" s="46" t="s">
        <v>8</v>
      </c>
      <c r="C3" s="46"/>
      <c r="D3" s="46"/>
      <c r="E3" s="42">
        <v>48334</v>
      </c>
      <c r="F3" s="40"/>
      <c r="G3" s="40"/>
      <c r="H3" s="26">
        <v>1960</v>
      </c>
      <c r="J3" s="13"/>
      <c r="K3" s="14">
        <f>E5</f>
        <v>761</v>
      </c>
      <c r="L3" s="15">
        <f>H5</f>
        <v>261</v>
      </c>
      <c r="M3" s="16"/>
      <c r="N3" s="17">
        <f>K3+K5+K7+K9+K11+K13+K15+K17+K19+K21+K23+K25</f>
        <v>5114</v>
      </c>
      <c r="O3" s="17">
        <f>SQRT(((L3)^2)+((L5)^2)+((L7)^2)+((L9)^2)+((L11)^2)+((L13)^2)+((L15)^2)+((L17)^2)+((L19)^2)+((L21)^2)+((L23)^2)+((L25)^2))</f>
        <v>583.34466655657354</v>
      </c>
      <c r="P3" s="17"/>
      <c r="Q3" s="13"/>
      <c r="R3" s="14">
        <f>E20</f>
        <v>13460</v>
      </c>
      <c r="S3" s="15">
        <f>H20</f>
        <v>279</v>
      </c>
      <c r="T3" s="16"/>
      <c r="U3" s="17">
        <f>R3+R5+R7+R9+R11+R13+R15+R17+R19+R21+R23+R25</f>
        <v>86541</v>
      </c>
      <c r="V3" s="17">
        <f>SQRT(((S3)^2)+((S5)^2)+((S7)^2)+((S9)^2)+((S11)^2)+((S13)^2)+((S15)^2)+((S17)^2)+((S19)^2)+((S21)^2)+((S23)^2)+((S25)^2))</f>
        <v>1364.298720955202</v>
      </c>
    </row>
    <row r="4" spans="1:22" ht="15.75">
      <c r="B4" s="46" t="s">
        <v>9</v>
      </c>
      <c r="C4" s="46"/>
      <c r="D4" s="46"/>
      <c r="E4" s="42">
        <v>23311</v>
      </c>
      <c r="F4" s="40"/>
      <c r="G4" s="40"/>
      <c r="H4" s="26">
        <v>1424</v>
      </c>
      <c r="J4" s="12" t="s">
        <v>81</v>
      </c>
      <c r="K4" s="12" t="s">
        <v>82</v>
      </c>
      <c r="L4" s="12" t="s">
        <v>83</v>
      </c>
      <c r="M4" s="11"/>
      <c r="N4" s="11"/>
      <c r="O4" s="11"/>
      <c r="P4" s="11"/>
      <c r="Q4" s="12" t="s">
        <v>81</v>
      </c>
      <c r="R4" s="12" t="s">
        <v>82</v>
      </c>
      <c r="S4" s="12" t="s">
        <v>83</v>
      </c>
      <c r="T4" s="11"/>
      <c r="U4" s="11"/>
      <c r="V4" s="11"/>
    </row>
    <row r="5" spans="1:22" ht="15.75">
      <c r="B5" s="46" t="s">
        <v>7</v>
      </c>
      <c r="C5" s="46"/>
      <c r="D5" s="46"/>
      <c r="E5" s="41">
        <v>761</v>
      </c>
      <c r="F5" s="40"/>
      <c r="G5" s="40"/>
      <c r="H5" s="25">
        <v>261</v>
      </c>
      <c r="J5" s="13"/>
      <c r="K5" s="14">
        <f>E6</f>
        <v>168</v>
      </c>
      <c r="L5" s="15">
        <f>H6</f>
        <v>123</v>
      </c>
      <c r="M5" s="11"/>
      <c r="N5" s="11"/>
      <c r="O5" s="11"/>
      <c r="P5" s="11"/>
      <c r="Q5" s="13"/>
      <c r="R5" s="14">
        <f>E21</f>
        <v>2972</v>
      </c>
      <c r="S5" s="15">
        <f>H21</f>
        <v>454</v>
      </c>
      <c r="T5" s="11"/>
      <c r="U5" s="11"/>
      <c r="V5" s="11"/>
    </row>
    <row r="6" spans="1:22" ht="15.75">
      <c r="B6" s="46" t="s">
        <v>10</v>
      </c>
      <c r="C6" s="46"/>
      <c r="D6" s="46"/>
      <c r="E6" s="41">
        <v>168</v>
      </c>
      <c r="F6" s="40"/>
      <c r="G6" s="40"/>
      <c r="H6" s="25">
        <v>123</v>
      </c>
      <c r="J6" s="12" t="s">
        <v>84</v>
      </c>
      <c r="K6" s="12" t="s">
        <v>85</v>
      </c>
      <c r="L6" s="12" t="s">
        <v>86</v>
      </c>
      <c r="M6" s="11"/>
      <c r="N6" s="11"/>
      <c r="O6" s="11"/>
      <c r="P6" s="11"/>
      <c r="Q6" s="12" t="s">
        <v>84</v>
      </c>
      <c r="R6" s="12" t="s">
        <v>85</v>
      </c>
      <c r="S6" s="12" t="s">
        <v>86</v>
      </c>
      <c r="T6" s="11"/>
      <c r="U6" s="11"/>
      <c r="V6" s="11"/>
    </row>
    <row r="7" spans="1:22" ht="15.75">
      <c r="B7" s="46" t="s">
        <v>11</v>
      </c>
      <c r="C7" s="46"/>
      <c r="D7" s="46"/>
      <c r="E7" s="41">
        <v>924</v>
      </c>
      <c r="F7" s="40"/>
      <c r="G7" s="40"/>
      <c r="H7" s="25">
        <v>248</v>
      </c>
      <c r="J7" s="13"/>
      <c r="K7" s="14">
        <f>E7</f>
        <v>924</v>
      </c>
      <c r="L7" s="15">
        <f>H7</f>
        <v>248</v>
      </c>
      <c r="M7" s="11"/>
      <c r="N7" s="11"/>
      <c r="O7" s="11"/>
      <c r="P7" s="11"/>
      <c r="Q7" s="13"/>
      <c r="R7" s="14">
        <f>E22</f>
        <v>14703</v>
      </c>
      <c r="S7" s="15">
        <f>H22</f>
        <v>517</v>
      </c>
      <c r="T7" s="11"/>
      <c r="U7" s="11"/>
      <c r="V7" s="11"/>
    </row>
    <row r="8" spans="1:22" ht="15.75">
      <c r="B8" s="46" t="s">
        <v>12</v>
      </c>
      <c r="C8" s="46"/>
      <c r="D8" s="46"/>
      <c r="E8" s="41">
        <v>327</v>
      </c>
      <c r="F8" s="40"/>
      <c r="G8" s="40"/>
      <c r="H8" s="25">
        <v>129</v>
      </c>
      <c r="J8" s="12" t="s">
        <v>87</v>
      </c>
      <c r="K8" s="12" t="s">
        <v>88</v>
      </c>
      <c r="L8" s="12" t="s">
        <v>89</v>
      </c>
      <c r="M8" s="11"/>
      <c r="N8" s="11"/>
      <c r="O8" s="11"/>
      <c r="P8" s="11"/>
      <c r="Q8" s="12" t="s">
        <v>87</v>
      </c>
      <c r="R8" s="12" t="s">
        <v>88</v>
      </c>
      <c r="S8" s="12" t="s">
        <v>89</v>
      </c>
      <c r="T8" s="11"/>
      <c r="U8" s="11"/>
      <c r="V8" s="11"/>
    </row>
    <row r="9" spans="1:22" ht="15.75">
      <c r="B9" s="46" t="s">
        <v>13</v>
      </c>
      <c r="C9" s="46"/>
      <c r="D9" s="46"/>
      <c r="E9" s="41">
        <v>180</v>
      </c>
      <c r="F9" s="40"/>
      <c r="G9" s="40"/>
      <c r="H9" s="25">
        <v>103</v>
      </c>
      <c r="J9" s="13"/>
      <c r="K9" s="14">
        <f>E8</f>
        <v>327</v>
      </c>
      <c r="L9" s="15">
        <f>H8</f>
        <v>129</v>
      </c>
      <c r="M9" s="11"/>
      <c r="N9" s="11"/>
      <c r="O9" s="11"/>
      <c r="P9" s="11"/>
      <c r="Q9" s="13"/>
      <c r="R9" s="14">
        <f>E23</f>
        <v>6717</v>
      </c>
      <c r="S9" s="15">
        <f>H23</f>
        <v>591</v>
      </c>
      <c r="T9" s="11"/>
      <c r="U9" s="11"/>
      <c r="V9" s="11"/>
    </row>
    <row r="10" spans="1:22" ht="15.75">
      <c r="B10" s="46" t="s">
        <v>14</v>
      </c>
      <c r="C10" s="46"/>
      <c r="D10" s="46"/>
      <c r="E10" s="41">
        <v>344</v>
      </c>
      <c r="F10" s="40"/>
      <c r="G10" s="40"/>
      <c r="H10" s="25">
        <v>130</v>
      </c>
      <c r="J10" s="12" t="s">
        <v>90</v>
      </c>
      <c r="K10" s="12" t="s">
        <v>91</v>
      </c>
      <c r="L10" s="12" t="s">
        <v>92</v>
      </c>
      <c r="M10" s="11"/>
      <c r="N10" s="11"/>
      <c r="O10" s="11"/>
      <c r="P10" s="11"/>
      <c r="Q10" s="12" t="s">
        <v>90</v>
      </c>
      <c r="R10" s="12" t="s">
        <v>91</v>
      </c>
      <c r="S10" s="12" t="s">
        <v>92</v>
      </c>
      <c r="T10" s="11"/>
      <c r="U10" s="11"/>
      <c r="V10" s="11"/>
    </row>
    <row r="11" spans="1:22" ht="15.75">
      <c r="B11" s="46" t="s">
        <v>15</v>
      </c>
      <c r="C11" s="46"/>
      <c r="D11" s="46"/>
      <c r="E11" s="42">
        <v>25023</v>
      </c>
      <c r="F11" s="40"/>
      <c r="G11" s="40"/>
      <c r="H11" s="26">
        <v>1252</v>
      </c>
      <c r="J11" s="13"/>
      <c r="K11" s="14">
        <f>E9</f>
        <v>180</v>
      </c>
      <c r="L11" s="15">
        <f>H9</f>
        <v>103</v>
      </c>
      <c r="M11" s="11"/>
      <c r="N11" s="11"/>
      <c r="O11" s="11"/>
      <c r="P11" s="11"/>
      <c r="Q11" s="13"/>
      <c r="R11" s="14">
        <f>E24</f>
        <v>2611</v>
      </c>
      <c r="S11" s="15">
        <f>H24</f>
        <v>292</v>
      </c>
      <c r="T11" s="11"/>
      <c r="U11" s="11"/>
      <c r="V11" s="11"/>
    </row>
    <row r="12" spans="1:22" ht="15.75">
      <c r="B12" s="46" t="s">
        <v>7</v>
      </c>
      <c r="C12" s="46"/>
      <c r="D12" s="46"/>
      <c r="E12" s="41">
        <v>760</v>
      </c>
      <c r="F12" s="40"/>
      <c r="G12" s="40"/>
      <c r="H12" s="25">
        <v>236</v>
      </c>
      <c r="J12" s="12" t="s">
        <v>93</v>
      </c>
      <c r="K12" s="12" t="s">
        <v>94</v>
      </c>
      <c r="L12" s="12" t="s">
        <v>95</v>
      </c>
      <c r="M12" s="11"/>
      <c r="N12" s="11"/>
      <c r="O12" s="11"/>
      <c r="P12" s="11"/>
      <c r="Q12" s="12" t="s">
        <v>93</v>
      </c>
      <c r="R12" s="12" t="s">
        <v>94</v>
      </c>
      <c r="S12" s="12" t="s">
        <v>95</v>
      </c>
      <c r="T12" s="11"/>
      <c r="U12" s="11"/>
      <c r="V12" s="11"/>
    </row>
    <row r="13" spans="1:22" ht="15.75">
      <c r="B13" s="46" t="s">
        <v>10</v>
      </c>
      <c r="C13" s="46"/>
      <c r="D13" s="46"/>
      <c r="E13" s="41">
        <v>107</v>
      </c>
      <c r="F13" s="40"/>
      <c r="G13" s="40"/>
      <c r="H13" s="25">
        <v>57</v>
      </c>
      <c r="J13" s="13"/>
      <c r="K13" s="14">
        <v>344</v>
      </c>
      <c r="L13" s="15">
        <f>H10</f>
        <v>130</v>
      </c>
      <c r="M13" s="11"/>
      <c r="N13" s="11"/>
      <c r="O13" s="11"/>
      <c r="P13" s="11"/>
      <c r="Q13" s="13"/>
      <c r="R13" s="14">
        <f>E25</f>
        <v>4089</v>
      </c>
      <c r="S13" s="15">
        <f>H25</f>
        <v>294</v>
      </c>
      <c r="T13" s="11"/>
      <c r="U13" s="11"/>
      <c r="V13" s="11"/>
    </row>
    <row r="14" spans="1:22" ht="15.75">
      <c r="B14" s="46" t="s">
        <v>11</v>
      </c>
      <c r="C14" s="46"/>
      <c r="D14" s="46"/>
      <c r="E14" s="41">
        <v>900</v>
      </c>
      <c r="F14" s="40"/>
      <c r="G14" s="40"/>
      <c r="H14" s="25">
        <v>251</v>
      </c>
      <c r="J14" s="12" t="s">
        <v>96</v>
      </c>
      <c r="K14" s="12" t="s">
        <v>97</v>
      </c>
      <c r="L14" s="12" t="s">
        <v>98</v>
      </c>
      <c r="M14" s="11"/>
      <c r="N14" s="11"/>
      <c r="O14" s="11"/>
      <c r="P14" s="11"/>
      <c r="Q14" s="12" t="s">
        <v>96</v>
      </c>
      <c r="R14" s="12" t="s">
        <v>97</v>
      </c>
      <c r="S14" s="12" t="s">
        <v>98</v>
      </c>
      <c r="T14" s="11"/>
      <c r="U14" s="11"/>
      <c r="V14" s="11"/>
    </row>
    <row r="15" spans="1:22" ht="15.75">
      <c r="B15" s="46" t="s">
        <v>12</v>
      </c>
      <c r="C15" s="46"/>
      <c r="D15" s="46"/>
      <c r="E15" s="41">
        <v>281</v>
      </c>
      <c r="F15" s="40"/>
      <c r="G15" s="40"/>
      <c r="H15" s="25">
        <v>97</v>
      </c>
      <c r="J15" s="13"/>
      <c r="K15" s="14">
        <f>E12</f>
        <v>760</v>
      </c>
      <c r="L15" s="15">
        <f>H12</f>
        <v>236</v>
      </c>
      <c r="M15" s="11"/>
      <c r="N15" s="11"/>
      <c r="O15" s="11"/>
      <c r="P15" s="11"/>
      <c r="Q15" s="13"/>
      <c r="R15" s="14">
        <f>E27</f>
        <v>12464</v>
      </c>
      <c r="S15" s="15">
        <f>H27</f>
        <v>245</v>
      </c>
      <c r="T15" s="11"/>
      <c r="U15" s="11"/>
      <c r="V15" s="11"/>
    </row>
    <row r="16" spans="1:22" ht="15.75">
      <c r="B16" s="46" t="s">
        <v>13</v>
      </c>
      <c r="C16" s="46"/>
      <c r="D16" s="46"/>
      <c r="E16" s="41">
        <v>139</v>
      </c>
      <c r="F16" s="40"/>
      <c r="G16" s="40"/>
      <c r="H16" s="25">
        <v>96</v>
      </c>
      <c r="J16" s="12" t="s">
        <v>99</v>
      </c>
      <c r="K16" s="12" t="s">
        <v>100</v>
      </c>
      <c r="L16" s="12" t="s">
        <v>101</v>
      </c>
      <c r="M16" s="11"/>
      <c r="N16" s="11"/>
      <c r="O16" s="11"/>
      <c r="P16" s="11"/>
      <c r="Q16" s="12" t="s">
        <v>99</v>
      </c>
      <c r="R16" s="12" t="s">
        <v>100</v>
      </c>
      <c r="S16" s="12" t="s">
        <v>101</v>
      </c>
      <c r="T16" s="11"/>
      <c r="U16" s="11"/>
      <c r="V16" s="11"/>
    </row>
    <row r="17" spans="2:22" ht="15.75">
      <c r="B17" s="46" t="s">
        <v>14</v>
      </c>
      <c r="C17" s="46"/>
      <c r="D17" s="46"/>
      <c r="E17" s="41">
        <v>223</v>
      </c>
      <c r="F17" s="40"/>
      <c r="G17" s="40"/>
      <c r="H17" s="25">
        <v>104</v>
      </c>
      <c r="J17" s="13"/>
      <c r="K17" s="14">
        <f>E13</f>
        <v>107</v>
      </c>
      <c r="L17" s="15">
        <f>H13</f>
        <v>57</v>
      </c>
      <c r="M17" s="11"/>
      <c r="N17" s="11"/>
      <c r="O17" s="11"/>
      <c r="P17" s="11"/>
      <c r="Q17" s="13"/>
      <c r="R17" s="14">
        <f>E28</f>
        <v>2006</v>
      </c>
      <c r="S17" s="15">
        <f>H28</f>
        <v>313</v>
      </c>
      <c r="T17" s="11"/>
      <c r="U17" s="11"/>
      <c r="V17" s="11"/>
    </row>
    <row r="18" spans="2:22" ht="15.75">
      <c r="B18" s="46" t="s">
        <v>52</v>
      </c>
      <c r="C18" s="46"/>
      <c r="D18" s="46"/>
      <c r="E18" s="42">
        <v>497506</v>
      </c>
      <c r="F18" s="40"/>
      <c r="G18" s="40"/>
      <c r="H18" s="26">
        <v>2297</v>
      </c>
      <c r="J18" s="12" t="s">
        <v>102</v>
      </c>
      <c r="K18" s="12" t="s">
        <v>103</v>
      </c>
      <c r="L18" s="12" t="s">
        <v>104</v>
      </c>
      <c r="M18" s="11"/>
      <c r="N18" s="11"/>
      <c r="O18" s="11"/>
      <c r="P18" s="11"/>
      <c r="Q18" s="12" t="s">
        <v>102</v>
      </c>
      <c r="R18" s="12" t="s">
        <v>103</v>
      </c>
      <c r="S18" s="12" t="s">
        <v>104</v>
      </c>
      <c r="T18" s="11"/>
      <c r="U18" s="11"/>
      <c r="V18" s="11"/>
    </row>
    <row r="19" spans="2:22" ht="15.75">
      <c r="B19" s="46" t="s">
        <v>9</v>
      </c>
      <c r="C19" s="46"/>
      <c r="D19" s="46"/>
      <c r="E19" s="42">
        <v>251812</v>
      </c>
      <c r="F19" s="40"/>
      <c r="G19" s="40"/>
      <c r="H19" s="26">
        <v>1596</v>
      </c>
      <c r="J19" s="13"/>
      <c r="K19" s="14">
        <f>E14</f>
        <v>900</v>
      </c>
      <c r="L19" s="15">
        <f>H14</f>
        <v>251</v>
      </c>
      <c r="M19" s="11"/>
      <c r="N19" s="11"/>
      <c r="O19" s="11"/>
      <c r="P19" s="11"/>
      <c r="Q19" s="13"/>
      <c r="R19" s="14">
        <f>E29</f>
        <v>14323</v>
      </c>
      <c r="S19" s="15">
        <f>H29</f>
        <v>493</v>
      </c>
      <c r="T19" s="11"/>
      <c r="U19" s="11"/>
      <c r="V19" s="11"/>
    </row>
    <row r="20" spans="2:22" ht="15.75">
      <c r="B20" s="46" t="s">
        <v>7</v>
      </c>
      <c r="C20" s="46"/>
      <c r="D20" s="46"/>
      <c r="E20" s="42">
        <v>13460</v>
      </c>
      <c r="F20" s="40"/>
      <c r="G20" s="40"/>
      <c r="H20" s="25">
        <v>279</v>
      </c>
      <c r="J20" s="12" t="s">
        <v>105</v>
      </c>
      <c r="K20" s="12" t="s">
        <v>106</v>
      </c>
      <c r="L20" s="12" t="s">
        <v>107</v>
      </c>
      <c r="M20" s="11"/>
      <c r="N20" s="11"/>
      <c r="O20" s="11"/>
      <c r="P20" s="11"/>
      <c r="Q20" s="12" t="s">
        <v>105</v>
      </c>
      <c r="R20" s="12" t="s">
        <v>106</v>
      </c>
      <c r="S20" s="12" t="s">
        <v>107</v>
      </c>
      <c r="T20" s="11"/>
      <c r="U20" s="11"/>
      <c r="V20" s="11"/>
    </row>
    <row r="21" spans="2:22" ht="15.75">
      <c r="B21" s="46" t="s">
        <v>10</v>
      </c>
      <c r="C21" s="46"/>
      <c r="D21" s="46"/>
      <c r="E21" s="42">
        <v>2972</v>
      </c>
      <c r="F21" s="40"/>
      <c r="G21" s="40"/>
      <c r="H21" s="25">
        <v>454</v>
      </c>
      <c r="J21" s="13"/>
      <c r="K21" s="14">
        <f>E15</f>
        <v>281</v>
      </c>
      <c r="L21" s="15">
        <f>H15</f>
        <v>97</v>
      </c>
      <c r="M21" s="11"/>
      <c r="N21" s="11"/>
      <c r="O21" s="11"/>
      <c r="P21" s="11"/>
      <c r="Q21" s="13"/>
      <c r="R21" s="14">
        <f>E30</f>
        <v>6770</v>
      </c>
      <c r="S21" s="15">
        <f>H30</f>
        <v>445</v>
      </c>
      <c r="T21" s="11"/>
      <c r="U21" s="11"/>
      <c r="V21" s="11"/>
    </row>
    <row r="22" spans="2:22" ht="15.75">
      <c r="B22" s="46" t="s">
        <v>11</v>
      </c>
      <c r="C22" s="46"/>
      <c r="D22" s="46"/>
      <c r="E22" s="42">
        <v>14703</v>
      </c>
      <c r="F22" s="40"/>
      <c r="G22" s="40"/>
      <c r="H22" s="25">
        <v>517</v>
      </c>
      <c r="J22" s="12" t="s">
        <v>102</v>
      </c>
      <c r="K22" s="12" t="s">
        <v>108</v>
      </c>
      <c r="L22" s="12" t="s">
        <v>109</v>
      </c>
      <c r="Q22" s="12" t="s">
        <v>102</v>
      </c>
      <c r="R22" s="12" t="s">
        <v>108</v>
      </c>
      <c r="S22" s="12" t="s">
        <v>109</v>
      </c>
    </row>
    <row r="23" spans="2:22" ht="15.75">
      <c r="B23" s="46" t="s">
        <v>12</v>
      </c>
      <c r="C23" s="46"/>
      <c r="D23" s="46"/>
      <c r="E23" s="42">
        <v>6717</v>
      </c>
      <c r="F23" s="40"/>
      <c r="G23" s="40"/>
      <c r="H23" s="25">
        <v>591</v>
      </c>
      <c r="J23" s="13"/>
      <c r="K23" s="14">
        <f>E16</f>
        <v>139</v>
      </c>
      <c r="L23" s="15">
        <f>H16</f>
        <v>96</v>
      </c>
      <c r="Q23" s="13"/>
      <c r="R23" s="14">
        <f>E31</f>
        <v>2430</v>
      </c>
      <c r="S23" s="15">
        <f>H31</f>
        <v>296</v>
      </c>
    </row>
    <row r="24" spans="2:22" ht="15.75">
      <c r="B24" s="46" t="s">
        <v>13</v>
      </c>
      <c r="C24" s="46"/>
      <c r="D24" s="46"/>
      <c r="E24" s="42">
        <v>2611</v>
      </c>
      <c r="F24" s="40"/>
      <c r="G24" s="40"/>
      <c r="H24" s="25">
        <v>292</v>
      </c>
      <c r="J24" s="12" t="s">
        <v>105</v>
      </c>
      <c r="K24" s="12" t="s">
        <v>110</v>
      </c>
      <c r="L24" s="12" t="s">
        <v>111</v>
      </c>
      <c r="Q24" s="12" t="s">
        <v>105</v>
      </c>
      <c r="R24" s="12" t="s">
        <v>110</v>
      </c>
      <c r="S24" s="12" t="s">
        <v>111</v>
      </c>
    </row>
    <row r="25" spans="2:22" ht="15.75">
      <c r="B25" s="46" t="s">
        <v>14</v>
      </c>
      <c r="C25" s="46"/>
      <c r="D25" s="46"/>
      <c r="E25" s="42">
        <v>4089</v>
      </c>
      <c r="F25" s="40"/>
      <c r="G25" s="40"/>
      <c r="H25" s="25">
        <v>294</v>
      </c>
      <c r="J25" s="13"/>
      <c r="K25" s="14">
        <f>E17</f>
        <v>223</v>
      </c>
      <c r="L25" s="15">
        <f>H17</f>
        <v>104</v>
      </c>
      <c r="Q25" s="13"/>
      <c r="R25" s="14">
        <f>E32</f>
        <v>3996</v>
      </c>
      <c r="S25" s="15">
        <f>H32</f>
        <v>320</v>
      </c>
    </row>
    <row r="26" spans="2:22">
      <c r="B26" s="46" t="s">
        <v>15</v>
      </c>
      <c r="C26" s="46"/>
      <c r="D26" s="46"/>
      <c r="E26" s="42">
        <v>245694</v>
      </c>
      <c r="F26" s="40"/>
      <c r="G26" s="40"/>
      <c r="H26" s="26">
        <v>1398</v>
      </c>
    </row>
    <row r="27" spans="2:22">
      <c r="B27" s="46" t="s">
        <v>7</v>
      </c>
      <c r="C27" s="46"/>
      <c r="D27" s="46"/>
      <c r="E27" s="42">
        <v>12464</v>
      </c>
      <c r="F27" s="40"/>
      <c r="G27" s="40"/>
      <c r="H27" s="25">
        <v>245</v>
      </c>
    </row>
    <row r="28" spans="2:22">
      <c r="B28" s="46" t="s">
        <v>10</v>
      </c>
      <c r="C28" s="46"/>
      <c r="D28" s="46"/>
      <c r="E28" s="42">
        <v>2006</v>
      </c>
      <c r="F28" s="40"/>
      <c r="G28" s="40"/>
      <c r="H28" s="25">
        <v>313</v>
      </c>
    </row>
    <row r="29" spans="2:22">
      <c r="B29" s="46" t="s">
        <v>11</v>
      </c>
      <c r="C29" s="46"/>
      <c r="D29" s="46"/>
      <c r="E29" s="42">
        <v>14323</v>
      </c>
      <c r="F29" s="40"/>
      <c r="G29" s="40"/>
      <c r="H29" s="25">
        <v>493</v>
      </c>
    </row>
    <row r="30" spans="2:22">
      <c r="B30" s="46" t="s">
        <v>12</v>
      </c>
      <c r="C30" s="46"/>
      <c r="D30" s="46"/>
      <c r="E30" s="42">
        <v>6770</v>
      </c>
      <c r="F30" s="40"/>
      <c r="G30" s="40"/>
      <c r="H30" s="25">
        <v>445</v>
      </c>
    </row>
    <row r="31" spans="2:22">
      <c r="B31" s="46" t="s">
        <v>13</v>
      </c>
      <c r="C31" s="46"/>
      <c r="D31" s="46"/>
      <c r="E31" s="42">
        <v>2430</v>
      </c>
      <c r="F31" s="40"/>
      <c r="G31" s="40"/>
      <c r="H31" s="25">
        <v>296</v>
      </c>
    </row>
    <row r="32" spans="2:22">
      <c r="B32" s="46" t="s">
        <v>14</v>
      </c>
      <c r="C32" s="46"/>
      <c r="D32" s="46"/>
      <c r="E32" s="42">
        <v>3996</v>
      </c>
      <c r="F32" s="40"/>
      <c r="G32" s="40"/>
      <c r="H32" s="25">
        <v>320</v>
      </c>
    </row>
  </sheetData>
  <mergeCells count="64">
    <mergeCell ref="B15:D15"/>
    <mergeCell ref="E15:G15"/>
    <mergeCell ref="B32:D32"/>
    <mergeCell ref="E32:G32"/>
    <mergeCell ref="B2:D2"/>
    <mergeCell ref="E2:G2"/>
    <mergeCell ref="B3:D3"/>
    <mergeCell ref="E3:G3"/>
    <mergeCell ref="B4:D4"/>
    <mergeCell ref="E4:G4"/>
    <mergeCell ref="B16:D16"/>
    <mergeCell ref="E16:G16"/>
    <mergeCell ref="B17:D17"/>
    <mergeCell ref="E17:G17"/>
    <mergeCell ref="B13:D13"/>
    <mergeCell ref="E13:G13"/>
    <mergeCell ref="B14:D14"/>
    <mergeCell ref="E14:G14"/>
    <mergeCell ref="B11:D11"/>
    <mergeCell ref="E11:G11"/>
    <mergeCell ref="B12:D12"/>
    <mergeCell ref="E12:G12"/>
    <mergeCell ref="B8:D8"/>
    <mergeCell ref="E8:G8"/>
    <mergeCell ref="B9:D9"/>
    <mergeCell ref="E9:G9"/>
    <mergeCell ref="B10:D10"/>
    <mergeCell ref="E10:G10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31:D31"/>
    <mergeCell ref="E31:G31"/>
    <mergeCell ref="B26:D26"/>
    <mergeCell ref="E26:G26"/>
    <mergeCell ref="B27:D27"/>
    <mergeCell ref="E27:G27"/>
    <mergeCell ref="B28:D28"/>
    <mergeCell ref="E28:G28"/>
    <mergeCell ref="J1:O1"/>
    <mergeCell ref="Q1:V1"/>
    <mergeCell ref="B29:D29"/>
    <mergeCell ref="E29:G29"/>
    <mergeCell ref="B30:D30"/>
    <mergeCell ref="E30:G30"/>
    <mergeCell ref="B5:D5"/>
    <mergeCell ref="E5:G5"/>
    <mergeCell ref="B6:D6"/>
    <mergeCell ref="E6:G6"/>
    <mergeCell ref="B7:D7"/>
    <mergeCell ref="E7:G7"/>
    <mergeCell ref="B24:D24"/>
    <mergeCell ref="E24:G24"/>
    <mergeCell ref="B25:D25"/>
    <mergeCell ref="E25:G2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O21" sqref="O21"/>
    </sheetView>
  </sheetViews>
  <sheetFormatPr defaultRowHeight="14.25"/>
  <cols>
    <col min="10" max="10" width="16.5" customWidth="1"/>
    <col min="11" max="11" width="11.25" customWidth="1"/>
    <col min="12" max="12" width="11" customWidth="1"/>
    <col min="13" max="16" width="9" customWidth="1"/>
    <col min="17" max="17" width="19.875" customWidth="1"/>
    <col min="18" max="18" width="12.375" customWidth="1"/>
  </cols>
  <sheetData>
    <row r="1" spans="1:22">
      <c r="A1" s="3">
        <v>2015</v>
      </c>
      <c r="J1" s="39" t="s">
        <v>53</v>
      </c>
      <c r="K1" s="47"/>
      <c r="L1" s="47"/>
      <c r="M1" s="47"/>
      <c r="N1" s="47"/>
      <c r="O1" s="47"/>
      <c r="P1" s="23"/>
      <c r="Q1" s="39" t="s">
        <v>54</v>
      </c>
      <c r="R1" s="39"/>
      <c r="S1" s="39"/>
      <c r="T1" s="39"/>
      <c r="U1" s="39"/>
      <c r="V1" s="39"/>
    </row>
    <row r="2" spans="1:22" ht="15.75">
      <c r="B2" s="46" t="s">
        <v>6</v>
      </c>
      <c r="C2" s="46"/>
      <c r="D2" s="46"/>
      <c r="E2" s="42">
        <v>372693</v>
      </c>
      <c r="F2" s="40"/>
      <c r="G2" s="40"/>
      <c r="H2" s="25">
        <v>504</v>
      </c>
      <c r="J2" s="12" t="s">
        <v>76</v>
      </c>
      <c r="K2" s="12" t="s">
        <v>77</v>
      </c>
      <c r="L2" s="12" t="s">
        <v>78</v>
      </c>
      <c r="M2" s="11"/>
      <c r="N2" s="11" t="s">
        <v>79</v>
      </c>
      <c r="O2" s="12" t="s">
        <v>80</v>
      </c>
      <c r="P2" s="17"/>
      <c r="Q2" s="12" t="s">
        <v>76</v>
      </c>
      <c r="R2" s="12" t="s">
        <v>77</v>
      </c>
      <c r="S2" s="12" t="s">
        <v>78</v>
      </c>
      <c r="T2" s="11"/>
      <c r="U2" s="11" t="s">
        <v>79</v>
      </c>
      <c r="V2" s="12" t="s">
        <v>80</v>
      </c>
    </row>
    <row r="3" spans="1:22" ht="15.75">
      <c r="B3" s="46" t="s">
        <v>8</v>
      </c>
      <c r="C3" s="46"/>
      <c r="D3" s="46"/>
      <c r="E3" s="42">
        <v>98446</v>
      </c>
      <c r="F3" s="40"/>
      <c r="G3" s="40"/>
      <c r="H3" s="26">
        <v>4187</v>
      </c>
      <c r="J3" s="13"/>
      <c r="K3" s="14">
        <f>E5</f>
        <v>7311</v>
      </c>
      <c r="L3" s="15">
        <f>H5</f>
        <v>688</v>
      </c>
      <c r="M3" s="16"/>
      <c r="N3" s="17">
        <f>K3+K5+K7+K9+K11+K13+K15+K17+K19+K21+K23+K25</f>
        <v>42719</v>
      </c>
      <c r="O3" s="17">
        <f>SQRT(((L3)^2)+((L5)^2)+((L7)^2)+((L9)^2)+((L11)^2)+((L13)^2)+((L15)^2)+((L17)^2)+((L19)^2)+((L21)^2)+((L23)^2)+((L25)^2))</f>
        <v>1656.7250828064384</v>
      </c>
      <c r="P3" s="11"/>
      <c r="Q3" s="13"/>
      <c r="R3" s="14">
        <f>E20</f>
        <v>11712</v>
      </c>
      <c r="S3" s="15">
        <f>H20</f>
        <v>756</v>
      </c>
      <c r="T3" s="16"/>
      <c r="U3" s="17">
        <f>R3+R5+R7+R9+R11+R13+R15+R17+R19+R21+R23+R25</f>
        <v>78201</v>
      </c>
      <c r="V3" s="17">
        <f>SQRT(((S3)^2)+((S5)^2)+((S7)^2)+((S9)^2)+((S11)^2)+((S13)^2)+((S15)^2)+((S17)^2)+((S19)^2)+((S21)^2)+((S23)^2)+((S25)^2))</f>
        <v>1904.4797189783881</v>
      </c>
    </row>
    <row r="4" spans="1:22" ht="15.75">
      <c r="B4" s="46" t="s">
        <v>9</v>
      </c>
      <c r="C4" s="46"/>
      <c r="D4" s="46"/>
      <c r="E4" s="42">
        <v>45947</v>
      </c>
      <c r="F4" s="40"/>
      <c r="G4" s="40"/>
      <c r="H4" s="26">
        <v>2060</v>
      </c>
      <c r="J4" s="12" t="s">
        <v>81</v>
      </c>
      <c r="K4" s="12" t="s">
        <v>82</v>
      </c>
      <c r="L4" s="12" t="s">
        <v>83</v>
      </c>
      <c r="M4" s="11"/>
      <c r="N4" s="11"/>
      <c r="O4" s="11"/>
      <c r="P4" s="11"/>
      <c r="Q4" s="12" t="s">
        <v>81</v>
      </c>
      <c r="R4" s="12" t="s">
        <v>82</v>
      </c>
      <c r="S4" s="12" t="s">
        <v>83</v>
      </c>
      <c r="T4" s="11"/>
      <c r="U4" s="11"/>
      <c r="V4" s="11"/>
    </row>
    <row r="5" spans="1:22" ht="15.75">
      <c r="B5" s="46" t="s">
        <v>7</v>
      </c>
      <c r="C5" s="46"/>
      <c r="D5" s="46"/>
      <c r="E5" s="42">
        <v>7311</v>
      </c>
      <c r="F5" s="40"/>
      <c r="G5" s="40"/>
      <c r="H5" s="25">
        <v>688</v>
      </c>
      <c r="J5" s="13"/>
      <c r="K5" s="14">
        <f>E6</f>
        <v>1292</v>
      </c>
      <c r="L5" s="15">
        <f>H6</f>
        <v>218</v>
      </c>
      <c r="M5" s="11"/>
      <c r="N5" s="11"/>
      <c r="O5" s="11"/>
      <c r="P5" s="11"/>
      <c r="Q5" s="13"/>
      <c r="R5" s="14">
        <f>E21</f>
        <v>2565</v>
      </c>
      <c r="S5" s="15">
        <f>H21</f>
        <v>443</v>
      </c>
      <c r="T5" s="11"/>
      <c r="U5" s="11"/>
      <c r="V5" s="11"/>
    </row>
    <row r="6" spans="1:22" ht="15.75">
      <c r="B6" s="46" t="s">
        <v>10</v>
      </c>
      <c r="C6" s="46"/>
      <c r="D6" s="46"/>
      <c r="E6" s="42">
        <v>1292</v>
      </c>
      <c r="F6" s="40"/>
      <c r="G6" s="40"/>
      <c r="H6" s="25">
        <v>218</v>
      </c>
      <c r="J6" s="12" t="s">
        <v>84</v>
      </c>
      <c r="K6" s="12" t="s">
        <v>85</v>
      </c>
      <c r="L6" s="12" t="s">
        <v>86</v>
      </c>
      <c r="M6" s="11"/>
      <c r="N6" s="11"/>
      <c r="O6" s="11"/>
      <c r="P6" s="11"/>
      <c r="Q6" s="12" t="s">
        <v>84</v>
      </c>
      <c r="R6" s="12" t="s">
        <v>85</v>
      </c>
      <c r="S6" s="12" t="s">
        <v>86</v>
      </c>
      <c r="T6" s="11"/>
      <c r="U6" s="11"/>
      <c r="V6" s="11"/>
    </row>
    <row r="7" spans="1:22" ht="15.75">
      <c r="B7" s="46" t="s">
        <v>11</v>
      </c>
      <c r="C7" s="46"/>
      <c r="D7" s="46"/>
      <c r="E7" s="42">
        <v>8449</v>
      </c>
      <c r="F7" s="40"/>
      <c r="G7" s="40"/>
      <c r="H7" s="25">
        <v>713</v>
      </c>
      <c r="J7" s="13"/>
      <c r="K7" s="14">
        <f>E7</f>
        <v>8449</v>
      </c>
      <c r="L7" s="15">
        <f>H7</f>
        <v>713</v>
      </c>
      <c r="M7" s="11"/>
      <c r="N7" s="11"/>
      <c r="O7" s="11"/>
      <c r="P7" s="11"/>
      <c r="Q7" s="13"/>
      <c r="R7" s="14">
        <f>E22</f>
        <v>13130</v>
      </c>
      <c r="S7" s="15">
        <f>H22</f>
        <v>828</v>
      </c>
      <c r="T7" s="11"/>
      <c r="U7" s="11"/>
      <c r="V7" s="11"/>
    </row>
    <row r="8" spans="1:22" ht="15.75">
      <c r="B8" s="46" t="s">
        <v>12</v>
      </c>
      <c r="C8" s="46"/>
      <c r="D8" s="46"/>
      <c r="E8" s="42">
        <v>2724</v>
      </c>
      <c r="F8" s="40"/>
      <c r="G8" s="40"/>
      <c r="H8" s="25">
        <v>402</v>
      </c>
      <c r="J8" s="12" t="s">
        <v>87</v>
      </c>
      <c r="K8" s="12" t="s">
        <v>88</v>
      </c>
      <c r="L8" s="12" t="s">
        <v>89</v>
      </c>
      <c r="M8" s="11"/>
      <c r="N8" s="11"/>
      <c r="O8" s="11"/>
      <c r="P8" s="11"/>
      <c r="Q8" s="12" t="s">
        <v>87</v>
      </c>
      <c r="R8" s="12" t="s">
        <v>88</v>
      </c>
      <c r="S8" s="12" t="s">
        <v>89</v>
      </c>
      <c r="T8" s="11"/>
      <c r="U8" s="11"/>
      <c r="V8" s="11"/>
    </row>
    <row r="9" spans="1:22" ht="15.75">
      <c r="B9" s="46" t="s">
        <v>13</v>
      </c>
      <c r="C9" s="46"/>
      <c r="D9" s="46"/>
      <c r="E9" s="41">
        <v>757</v>
      </c>
      <c r="F9" s="40"/>
      <c r="G9" s="40"/>
      <c r="H9" s="25">
        <v>185</v>
      </c>
      <c r="J9" s="13"/>
      <c r="K9" s="14">
        <f>E8</f>
        <v>2724</v>
      </c>
      <c r="L9" s="15">
        <f>H8</f>
        <v>402</v>
      </c>
      <c r="M9" s="11"/>
      <c r="N9" s="11"/>
      <c r="O9" s="11"/>
      <c r="P9" s="11"/>
      <c r="Q9" s="13"/>
      <c r="R9" s="14">
        <f>E23</f>
        <v>5934</v>
      </c>
      <c r="S9" s="15">
        <f>H23</f>
        <v>531</v>
      </c>
      <c r="T9" s="11"/>
      <c r="U9" s="11"/>
      <c r="V9" s="11"/>
    </row>
    <row r="10" spans="1:22" ht="15.75">
      <c r="B10" s="46" t="s">
        <v>14</v>
      </c>
      <c r="C10" s="46"/>
      <c r="D10" s="46"/>
      <c r="E10" s="42">
        <v>1776</v>
      </c>
      <c r="F10" s="40"/>
      <c r="G10" s="40"/>
      <c r="H10" s="25">
        <v>372</v>
      </c>
      <c r="J10" s="12" t="s">
        <v>90</v>
      </c>
      <c r="K10" s="12" t="s">
        <v>91</v>
      </c>
      <c r="L10" s="12" t="s">
        <v>92</v>
      </c>
      <c r="M10" s="11"/>
      <c r="N10" s="11"/>
      <c r="O10" s="11"/>
      <c r="P10" s="11"/>
      <c r="Q10" s="12" t="s">
        <v>90</v>
      </c>
      <c r="R10" s="12" t="s">
        <v>91</v>
      </c>
      <c r="S10" s="12" t="s">
        <v>92</v>
      </c>
      <c r="T10" s="11"/>
      <c r="U10" s="11"/>
      <c r="V10" s="11"/>
    </row>
    <row r="11" spans="1:22" ht="15.75">
      <c r="B11" s="46" t="s">
        <v>15</v>
      </c>
      <c r="C11" s="46"/>
      <c r="D11" s="46"/>
      <c r="E11" s="42">
        <v>52499</v>
      </c>
      <c r="F11" s="40"/>
      <c r="G11" s="40"/>
      <c r="H11" s="26">
        <v>2539</v>
      </c>
      <c r="J11" s="13"/>
      <c r="K11" s="14">
        <f>E9</f>
        <v>757</v>
      </c>
      <c r="L11" s="15">
        <f>H9</f>
        <v>185</v>
      </c>
      <c r="M11" s="11"/>
      <c r="N11" s="11"/>
      <c r="O11" s="11"/>
      <c r="P11" s="11"/>
      <c r="Q11" s="13"/>
      <c r="R11" s="14">
        <f>E24</f>
        <v>2038</v>
      </c>
      <c r="S11" s="15">
        <f>H24</f>
        <v>337</v>
      </c>
      <c r="T11" s="11"/>
      <c r="U11" s="11"/>
      <c r="V11" s="11"/>
    </row>
    <row r="12" spans="1:22" ht="15.75">
      <c r="B12" s="46" t="s">
        <v>7</v>
      </c>
      <c r="C12" s="46"/>
      <c r="D12" s="46"/>
      <c r="E12" s="42">
        <v>6127</v>
      </c>
      <c r="F12" s="40"/>
      <c r="G12" s="40"/>
      <c r="H12" s="25">
        <v>667</v>
      </c>
      <c r="J12" s="12" t="s">
        <v>93</v>
      </c>
      <c r="K12" s="12" t="s">
        <v>94</v>
      </c>
      <c r="L12" s="12" t="s">
        <v>95</v>
      </c>
      <c r="M12" s="11"/>
      <c r="N12" s="11"/>
      <c r="O12" s="11"/>
      <c r="P12" s="11"/>
      <c r="Q12" s="12" t="s">
        <v>93</v>
      </c>
      <c r="R12" s="12" t="s">
        <v>94</v>
      </c>
      <c r="S12" s="12" t="s">
        <v>95</v>
      </c>
      <c r="T12" s="11"/>
      <c r="U12" s="11"/>
      <c r="V12" s="11"/>
    </row>
    <row r="13" spans="1:22" ht="15.75">
      <c r="B13" s="46" t="s">
        <v>10</v>
      </c>
      <c r="C13" s="46"/>
      <c r="D13" s="46"/>
      <c r="E13" s="42">
        <v>1467</v>
      </c>
      <c r="F13" s="40"/>
      <c r="G13" s="40"/>
      <c r="H13" s="25">
        <v>347</v>
      </c>
      <c r="J13" s="13"/>
      <c r="K13" s="14">
        <v>1776</v>
      </c>
      <c r="L13" s="15">
        <f>H10</f>
        <v>372</v>
      </c>
      <c r="M13" s="11"/>
      <c r="N13" s="11"/>
      <c r="O13" s="11"/>
      <c r="P13" s="11"/>
      <c r="Q13" s="13"/>
      <c r="R13" s="14">
        <f>E25</f>
        <v>4195</v>
      </c>
      <c r="S13" s="15">
        <f>H25</f>
        <v>374</v>
      </c>
      <c r="T13" s="11"/>
      <c r="U13" s="11"/>
      <c r="V13" s="11"/>
    </row>
    <row r="14" spans="1:22" ht="15.75">
      <c r="B14" s="46" t="s">
        <v>11</v>
      </c>
      <c r="C14" s="46"/>
      <c r="D14" s="46"/>
      <c r="E14" s="42">
        <v>7321</v>
      </c>
      <c r="F14" s="40"/>
      <c r="G14" s="40"/>
      <c r="H14" s="25">
        <v>738</v>
      </c>
      <c r="J14" s="12" t="s">
        <v>96</v>
      </c>
      <c r="K14" s="12" t="s">
        <v>97</v>
      </c>
      <c r="L14" s="12" t="s">
        <v>98</v>
      </c>
      <c r="M14" s="11"/>
      <c r="N14" s="11"/>
      <c r="O14" s="11"/>
      <c r="P14" s="11"/>
      <c r="Q14" s="12" t="s">
        <v>96</v>
      </c>
      <c r="R14" s="12" t="s">
        <v>97</v>
      </c>
      <c r="S14" s="12" t="s">
        <v>98</v>
      </c>
      <c r="T14" s="11"/>
      <c r="U14" s="11"/>
      <c r="V14" s="11"/>
    </row>
    <row r="15" spans="1:22" ht="15.75">
      <c r="B15" s="46" t="s">
        <v>12</v>
      </c>
      <c r="C15" s="46"/>
      <c r="D15" s="46"/>
      <c r="E15" s="42">
        <v>3023</v>
      </c>
      <c r="F15" s="40"/>
      <c r="G15" s="40"/>
      <c r="H15" s="25">
        <v>387</v>
      </c>
      <c r="J15" s="13"/>
      <c r="K15" s="14">
        <f>E12</f>
        <v>6127</v>
      </c>
      <c r="L15" s="15">
        <f>H12</f>
        <v>667</v>
      </c>
      <c r="M15" s="11"/>
      <c r="N15" s="11"/>
      <c r="O15" s="11"/>
      <c r="P15" s="11"/>
      <c r="Q15" s="13"/>
      <c r="R15" s="14">
        <f>E27</f>
        <v>11932</v>
      </c>
      <c r="S15" s="15">
        <f>H27</f>
        <v>673</v>
      </c>
      <c r="T15" s="11"/>
      <c r="U15" s="11"/>
      <c r="V15" s="11"/>
    </row>
    <row r="16" spans="1:22" ht="15.75">
      <c r="B16" s="46" t="s">
        <v>13</v>
      </c>
      <c r="C16" s="46"/>
      <c r="D16" s="46"/>
      <c r="E16" s="41">
        <v>827</v>
      </c>
      <c r="F16" s="40"/>
      <c r="G16" s="40"/>
      <c r="H16" s="25">
        <v>176</v>
      </c>
      <c r="J16" s="12" t="s">
        <v>99</v>
      </c>
      <c r="K16" s="12" t="s">
        <v>100</v>
      </c>
      <c r="L16" s="12" t="s">
        <v>101</v>
      </c>
      <c r="M16" s="11"/>
      <c r="N16" s="11"/>
      <c r="O16" s="11"/>
      <c r="P16" s="11"/>
      <c r="Q16" s="12" t="s">
        <v>99</v>
      </c>
      <c r="R16" s="12" t="s">
        <v>100</v>
      </c>
      <c r="S16" s="12" t="s">
        <v>101</v>
      </c>
      <c r="T16" s="11"/>
      <c r="U16" s="11"/>
      <c r="V16" s="11"/>
    </row>
    <row r="17" spans="2:22" ht="15.75">
      <c r="B17" s="46" t="s">
        <v>14</v>
      </c>
      <c r="C17" s="46"/>
      <c r="D17" s="46"/>
      <c r="E17" s="42">
        <v>1645</v>
      </c>
      <c r="F17" s="40"/>
      <c r="G17" s="40"/>
      <c r="H17" s="25">
        <v>301</v>
      </c>
      <c r="J17" s="13"/>
      <c r="K17" s="14">
        <f>E13</f>
        <v>1467</v>
      </c>
      <c r="L17" s="15">
        <f>H13</f>
        <v>347</v>
      </c>
      <c r="M17" s="11"/>
      <c r="N17" s="11"/>
      <c r="O17" s="11"/>
      <c r="P17" s="11"/>
      <c r="Q17" s="13"/>
      <c r="R17" s="14">
        <f>E28</f>
        <v>2259</v>
      </c>
      <c r="S17" s="15">
        <f>H28</f>
        <v>321</v>
      </c>
      <c r="T17" s="11"/>
      <c r="U17" s="11"/>
      <c r="V17" s="11"/>
    </row>
    <row r="18" spans="2:22" ht="15.75">
      <c r="B18" s="46" t="s">
        <v>52</v>
      </c>
      <c r="C18" s="46"/>
      <c r="D18" s="46"/>
      <c r="E18" s="42">
        <v>274247</v>
      </c>
      <c r="F18" s="40"/>
      <c r="G18" s="40"/>
      <c r="H18" s="26">
        <v>4188</v>
      </c>
      <c r="J18" s="12" t="s">
        <v>102</v>
      </c>
      <c r="K18" s="12" t="s">
        <v>103</v>
      </c>
      <c r="L18" s="12" t="s">
        <v>104</v>
      </c>
      <c r="M18" s="11"/>
      <c r="N18" s="11"/>
      <c r="O18" s="11"/>
      <c r="P18" s="11"/>
      <c r="Q18" s="12" t="s">
        <v>102</v>
      </c>
      <c r="R18" s="12" t="s">
        <v>103</v>
      </c>
      <c r="S18" s="12" t="s">
        <v>104</v>
      </c>
      <c r="T18" s="11"/>
      <c r="U18" s="11"/>
      <c r="V18" s="11"/>
    </row>
    <row r="19" spans="2:22" ht="15.75">
      <c r="B19" s="46" t="s">
        <v>9</v>
      </c>
      <c r="C19" s="46"/>
      <c r="D19" s="46"/>
      <c r="E19" s="42">
        <v>144375</v>
      </c>
      <c r="F19" s="40"/>
      <c r="G19" s="40"/>
      <c r="H19" s="26">
        <v>2141</v>
      </c>
      <c r="J19" s="13"/>
      <c r="K19" s="14">
        <f>E14</f>
        <v>7321</v>
      </c>
      <c r="L19" s="15">
        <f>H14</f>
        <v>738</v>
      </c>
      <c r="M19" s="11"/>
      <c r="N19" s="11"/>
      <c r="O19" s="11"/>
      <c r="P19" s="11"/>
      <c r="Q19" s="13"/>
      <c r="R19" s="14">
        <f>E29</f>
        <v>12605</v>
      </c>
      <c r="S19" s="15">
        <f>H29</f>
        <v>767</v>
      </c>
      <c r="T19" s="11"/>
      <c r="U19" s="11"/>
      <c r="V19" s="11"/>
    </row>
    <row r="20" spans="2:22" ht="15.75">
      <c r="B20" s="46" t="s">
        <v>7</v>
      </c>
      <c r="C20" s="46"/>
      <c r="D20" s="46"/>
      <c r="E20" s="42">
        <v>11712</v>
      </c>
      <c r="F20" s="40"/>
      <c r="G20" s="40"/>
      <c r="H20" s="25">
        <v>756</v>
      </c>
      <c r="J20" s="12" t="s">
        <v>105</v>
      </c>
      <c r="K20" s="12" t="s">
        <v>106</v>
      </c>
      <c r="L20" s="12" t="s">
        <v>107</v>
      </c>
      <c r="M20" s="11"/>
      <c r="N20" s="11"/>
      <c r="O20" s="11"/>
      <c r="P20" s="11"/>
      <c r="Q20" s="12" t="s">
        <v>105</v>
      </c>
      <c r="R20" s="12" t="s">
        <v>106</v>
      </c>
      <c r="S20" s="12" t="s">
        <v>107</v>
      </c>
      <c r="T20" s="11"/>
      <c r="U20" s="11"/>
      <c r="V20" s="11"/>
    </row>
    <row r="21" spans="2:22" ht="15.75">
      <c r="B21" s="46" t="s">
        <v>10</v>
      </c>
      <c r="C21" s="46"/>
      <c r="D21" s="46"/>
      <c r="E21" s="42">
        <v>2565</v>
      </c>
      <c r="F21" s="40"/>
      <c r="G21" s="40"/>
      <c r="H21" s="25">
        <v>443</v>
      </c>
      <c r="J21" s="13"/>
      <c r="K21" s="14">
        <f>E15</f>
        <v>3023</v>
      </c>
      <c r="L21" s="15">
        <f>H15</f>
        <v>387</v>
      </c>
      <c r="M21" s="11"/>
      <c r="N21" s="11"/>
      <c r="O21" s="11"/>
      <c r="Q21" s="13"/>
      <c r="R21" s="14">
        <f>E30</f>
        <v>6193</v>
      </c>
      <c r="S21" s="15">
        <f>H30</f>
        <v>555</v>
      </c>
      <c r="T21" s="11"/>
      <c r="U21" s="11"/>
      <c r="V21" s="11"/>
    </row>
    <row r="22" spans="2:22" ht="15.75">
      <c r="B22" s="46" t="s">
        <v>11</v>
      </c>
      <c r="C22" s="46"/>
      <c r="D22" s="46"/>
      <c r="E22" s="42">
        <v>13130</v>
      </c>
      <c r="F22" s="40"/>
      <c r="G22" s="40"/>
      <c r="H22" s="25">
        <v>828</v>
      </c>
      <c r="J22" s="12" t="s">
        <v>102</v>
      </c>
      <c r="K22" s="12" t="s">
        <v>108</v>
      </c>
      <c r="L22" s="12" t="s">
        <v>109</v>
      </c>
      <c r="Q22" s="12" t="s">
        <v>102</v>
      </c>
      <c r="R22" s="12" t="s">
        <v>108</v>
      </c>
      <c r="S22" s="12" t="s">
        <v>109</v>
      </c>
    </row>
    <row r="23" spans="2:22" ht="15.75">
      <c r="B23" s="46" t="s">
        <v>12</v>
      </c>
      <c r="C23" s="46"/>
      <c r="D23" s="46"/>
      <c r="E23" s="42">
        <v>5934</v>
      </c>
      <c r="F23" s="40"/>
      <c r="G23" s="40"/>
      <c r="H23" s="25">
        <v>531</v>
      </c>
      <c r="J23" s="13"/>
      <c r="K23" s="14">
        <f>E16</f>
        <v>827</v>
      </c>
      <c r="L23" s="15">
        <f>H16</f>
        <v>176</v>
      </c>
      <c r="Q23" s="13"/>
      <c r="R23" s="14">
        <f>E31</f>
        <v>1900</v>
      </c>
      <c r="S23" s="15">
        <f>H31</f>
        <v>280</v>
      </c>
    </row>
    <row r="24" spans="2:22" ht="15.75">
      <c r="B24" s="46" t="s">
        <v>13</v>
      </c>
      <c r="C24" s="46"/>
      <c r="D24" s="46"/>
      <c r="E24" s="42">
        <v>2038</v>
      </c>
      <c r="F24" s="40"/>
      <c r="G24" s="40"/>
      <c r="H24" s="25">
        <v>337</v>
      </c>
      <c r="J24" s="12" t="s">
        <v>105</v>
      </c>
      <c r="K24" s="12" t="s">
        <v>110</v>
      </c>
      <c r="L24" s="12" t="s">
        <v>111</v>
      </c>
      <c r="Q24" s="12" t="s">
        <v>105</v>
      </c>
      <c r="R24" s="12" t="s">
        <v>110</v>
      </c>
      <c r="S24" s="12" t="s">
        <v>111</v>
      </c>
    </row>
    <row r="25" spans="2:22" ht="15.75">
      <c r="B25" s="46" t="s">
        <v>14</v>
      </c>
      <c r="C25" s="46"/>
      <c r="D25" s="46"/>
      <c r="E25" s="42">
        <v>4195</v>
      </c>
      <c r="F25" s="40"/>
      <c r="G25" s="40"/>
      <c r="H25" s="25">
        <v>374</v>
      </c>
      <c r="J25" s="13"/>
      <c r="K25" s="14">
        <f>E17</f>
        <v>1645</v>
      </c>
      <c r="L25" s="15">
        <f>H17</f>
        <v>301</v>
      </c>
      <c r="Q25" s="13"/>
      <c r="R25" s="14">
        <f>E32</f>
        <v>3738</v>
      </c>
      <c r="S25" s="15">
        <f>H32</f>
        <v>328</v>
      </c>
    </row>
    <row r="26" spans="2:22">
      <c r="B26" s="46" t="s">
        <v>15</v>
      </c>
      <c r="C26" s="46"/>
      <c r="D26" s="46"/>
      <c r="E26" s="42">
        <v>129872</v>
      </c>
      <c r="F26" s="40"/>
      <c r="G26" s="40"/>
      <c r="H26" s="26">
        <v>2502</v>
      </c>
    </row>
    <row r="27" spans="2:22">
      <c r="B27" s="46" t="s">
        <v>7</v>
      </c>
      <c r="C27" s="46"/>
      <c r="D27" s="46"/>
      <c r="E27" s="42">
        <v>11932</v>
      </c>
      <c r="F27" s="40"/>
      <c r="G27" s="40"/>
      <c r="H27" s="25">
        <v>673</v>
      </c>
    </row>
    <row r="28" spans="2:22">
      <c r="B28" s="46" t="s">
        <v>10</v>
      </c>
      <c r="C28" s="46"/>
      <c r="D28" s="46"/>
      <c r="E28" s="42">
        <v>2259</v>
      </c>
      <c r="F28" s="40"/>
      <c r="G28" s="40"/>
      <c r="H28" s="25">
        <v>321</v>
      </c>
    </row>
    <row r="29" spans="2:22">
      <c r="B29" s="46" t="s">
        <v>11</v>
      </c>
      <c r="C29" s="46"/>
      <c r="D29" s="46"/>
      <c r="E29" s="42">
        <v>12605</v>
      </c>
      <c r="F29" s="40"/>
      <c r="G29" s="40"/>
      <c r="H29" s="25">
        <v>767</v>
      </c>
    </row>
    <row r="30" spans="2:22">
      <c r="B30" s="46" t="s">
        <v>12</v>
      </c>
      <c r="C30" s="46"/>
      <c r="D30" s="46"/>
      <c r="E30" s="42">
        <v>6193</v>
      </c>
      <c r="F30" s="40"/>
      <c r="G30" s="40"/>
      <c r="H30" s="25">
        <v>555</v>
      </c>
    </row>
    <row r="31" spans="2:22">
      <c r="B31" s="46" t="s">
        <v>13</v>
      </c>
      <c r="C31" s="46"/>
      <c r="D31" s="46"/>
      <c r="E31" s="42">
        <v>1900</v>
      </c>
      <c r="F31" s="40"/>
      <c r="G31" s="40"/>
      <c r="H31" s="25">
        <v>280</v>
      </c>
    </row>
    <row r="32" spans="2:22">
      <c r="B32" s="46" t="s">
        <v>14</v>
      </c>
      <c r="C32" s="46"/>
      <c r="D32" s="46"/>
      <c r="E32" s="42">
        <v>3738</v>
      </c>
      <c r="F32" s="40"/>
      <c r="G32" s="40"/>
      <c r="H32" s="25">
        <v>328</v>
      </c>
    </row>
  </sheetData>
  <mergeCells count="64">
    <mergeCell ref="B15:D15"/>
    <mergeCell ref="E15:G15"/>
    <mergeCell ref="B32:D32"/>
    <mergeCell ref="E32:G32"/>
    <mergeCell ref="B2:D2"/>
    <mergeCell ref="E2:G2"/>
    <mergeCell ref="B3:D3"/>
    <mergeCell ref="E3:G3"/>
    <mergeCell ref="B4:D4"/>
    <mergeCell ref="E4:G4"/>
    <mergeCell ref="B16:D16"/>
    <mergeCell ref="E16:G16"/>
    <mergeCell ref="B17:D17"/>
    <mergeCell ref="E17:G17"/>
    <mergeCell ref="B13:D13"/>
    <mergeCell ref="E13:G13"/>
    <mergeCell ref="B14:D14"/>
    <mergeCell ref="E14:G14"/>
    <mergeCell ref="B11:D11"/>
    <mergeCell ref="E11:G11"/>
    <mergeCell ref="B12:D12"/>
    <mergeCell ref="E12:G12"/>
    <mergeCell ref="B8:D8"/>
    <mergeCell ref="E8:G8"/>
    <mergeCell ref="B9:D9"/>
    <mergeCell ref="E9:G9"/>
    <mergeCell ref="B10:D10"/>
    <mergeCell ref="E10:G10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31:D31"/>
    <mergeCell ref="E31:G31"/>
    <mergeCell ref="B26:D26"/>
    <mergeCell ref="E26:G26"/>
    <mergeCell ref="B27:D27"/>
    <mergeCell ref="E27:G27"/>
    <mergeCell ref="B28:D28"/>
    <mergeCell ref="E28:G28"/>
    <mergeCell ref="J1:O1"/>
    <mergeCell ref="Q1:V1"/>
    <mergeCell ref="B29:D29"/>
    <mergeCell ref="E29:G29"/>
    <mergeCell ref="B30:D30"/>
    <mergeCell ref="E30:G30"/>
    <mergeCell ref="B5:D5"/>
    <mergeCell ref="E5:G5"/>
    <mergeCell ref="B6:D6"/>
    <mergeCell ref="E6:G6"/>
    <mergeCell ref="B7:D7"/>
    <mergeCell ref="E7:G7"/>
    <mergeCell ref="B24:D24"/>
    <mergeCell ref="E24:G24"/>
    <mergeCell ref="B25:D25"/>
    <mergeCell ref="E25:G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Number in Poverty</vt:lpstr>
      <vt:lpstr>Estimates</vt:lpstr>
      <vt:lpstr>Margin of Error Data</vt:lpstr>
      <vt:lpstr>African American</vt:lpstr>
      <vt:lpstr>Asian</vt:lpstr>
      <vt:lpstr>White (Not Hispanic)</vt:lpstr>
      <vt:lpstr>Hispanic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cp:lastPrinted>2016-09-15T17:19:50Z</cp:lastPrinted>
  <dcterms:created xsi:type="dcterms:W3CDTF">2013-12-11T21:06:04Z</dcterms:created>
  <dcterms:modified xsi:type="dcterms:W3CDTF">2017-05-02T20:09:18Z</dcterms:modified>
</cp:coreProperties>
</file>