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Kindergarten Ready\2018 for web\"/>
    </mc:Choice>
  </mc:AlternateContent>
  <bookViews>
    <workbookView xWindow="0" yWindow="0" windowWidth="20496" windowHeight="7752" tabRatio="659"/>
  </bookViews>
  <sheets>
    <sheet name="Percent in Poverty" sheetId="9" r:id="rId1"/>
    <sheet name="Estimates" sheetId="1" r:id="rId2"/>
    <sheet name="Margin of Error Data" sheetId="2" r:id="rId3"/>
    <sheet name="African American" sheetId="5" r:id="rId4"/>
    <sheet name="Asian" sheetId="6" r:id="rId5"/>
    <sheet name="White (Not Hispanic)" sheetId="7" r:id="rId6"/>
    <sheet name="Hispanic" sheetId="8" r:id="rId7"/>
  </sheets>
  <calcPr calcId="152511"/>
</workbook>
</file>

<file path=xl/calcChain.xml><?xml version="1.0" encoding="utf-8"?>
<calcChain xmlns="http://schemas.openxmlformats.org/spreadsheetml/2006/main">
  <c r="E21" i="1" l="1"/>
  <c r="E20" i="1"/>
  <c r="E19" i="1"/>
  <c r="E18" i="1"/>
  <c r="D21" i="1"/>
  <c r="D20" i="1"/>
  <c r="D19" i="1"/>
  <c r="D18" i="1"/>
  <c r="L25" i="2"/>
  <c r="K25" i="2"/>
  <c r="J25" i="2"/>
  <c r="I25" i="2"/>
  <c r="L22" i="2"/>
  <c r="K22" i="2"/>
  <c r="J22" i="2"/>
  <c r="I22" i="2"/>
  <c r="L19" i="2"/>
  <c r="K19" i="2"/>
  <c r="J19" i="2"/>
  <c r="I19" i="2"/>
  <c r="R5" i="7"/>
  <c r="R3" i="7"/>
  <c r="K5" i="7"/>
  <c r="K3" i="7"/>
  <c r="D14" i="2"/>
  <c r="D17" i="2" s="1"/>
  <c r="B14" i="2"/>
  <c r="D45" i="2"/>
  <c r="B45" i="2"/>
  <c r="L28" i="2"/>
  <c r="K28" i="2"/>
  <c r="J28" i="2"/>
  <c r="I28" i="2"/>
  <c r="D18" i="2"/>
  <c r="I11" i="2"/>
  <c r="H11" i="2"/>
  <c r="J11" i="2" s="1"/>
  <c r="G11" i="2"/>
  <c r="F11" i="2"/>
  <c r="I8" i="2"/>
  <c r="H8" i="2"/>
  <c r="J8" i="2" s="1"/>
  <c r="G8" i="2"/>
  <c r="F8" i="2"/>
  <c r="J5" i="2"/>
  <c r="I5" i="2"/>
  <c r="H5" i="2"/>
  <c r="G5" i="2"/>
  <c r="F5" i="2"/>
  <c r="I2" i="2"/>
  <c r="H2" i="2"/>
  <c r="J2" i="2" s="1"/>
  <c r="G2" i="2"/>
  <c r="F2" i="2"/>
  <c r="K3" i="8"/>
  <c r="K5" i="8"/>
  <c r="S5" i="8"/>
  <c r="R5" i="8"/>
  <c r="L5" i="8"/>
  <c r="S3" i="8"/>
  <c r="V3" i="8" s="1"/>
  <c r="R3" i="8"/>
  <c r="U3" i="8" s="1"/>
  <c r="L3" i="8"/>
  <c r="O3" i="8" s="1"/>
  <c r="N3" i="8"/>
  <c r="S5" i="7"/>
  <c r="L5" i="7"/>
  <c r="U3" i="7"/>
  <c r="S3" i="7"/>
  <c r="L3" i="7"/>
  <c r="O3" i="7" s="1"/>
  <c r="N3" i="7"/>
  <c r="S5" i="6"/>
  <c r="R5" i="6"/>
  <c r="L5" i="6"/>
  <c r="K5" i="6"/>
  <c r="V3" i="6"/>
  <c r="U3" i="6"/>
  <c r="S3" i="6"/>
  <c r="R3" i="6"/>
  <c r="O3" i="6"/>
  <c r="N3" i="6"/>
  <c r="L3" i="6"/>
  <c r="K3" i="6"/>
  <c r="L5" i="5"/>
  <c r="O3" i="5" s="1"/>
  <c r="S5" i="5"/>
  <c r="V3" i="5" s="1"/>
  <c r="R5" i="5"/>
  <c r="U3" i="5" s="1"/>
  <c r="K5" i="5"/>
  <c r="N3" i="5" s="1"/>
  <c r="S3" i="5"/>
  <c r="R3" i="5"/>
  <c r="L3" i="5"/>
  <c r="K3" i="5"/>
  <c r="N39" i="5"/>
  <c r="O39" i="5"/>
  <c r="U39" i="5"/>
  <c r="V39" i="5"/>
  <c r="D15" i="2" l="1"/>
  <c r="D16" i="2"/>
  <c r="V3" i="7"/>
  <c r="E7" i="9" l="1"/>
  <c r="F7" i="9" s="1"/>
  <c r="E6" i="9"/>
  <c r="F6" i="9" s="1"/>
  <c r="E5" i="9"/>
  <c r="F5" i="9" s="1"/>
  <c r="E4" i="9"/>
  <c r="F4" i="9" s="1"/>
  <c r="F19" i="1"/>
  <c r="G19" i="1" s="1"/>
  <c r="F20" i="1"/>
  <c r="G20" i="1" s="1"/>
  <c r="F21" i="1"/>
  <c r="G21" i="1" s="1"/>
  <c r="F18" i="1"/>
  <c r="G18" i="1" s="1"/>
  <c r="L59" i="2"/>
  <c r="K59" i="2"/>
  <c r="J59" i="2"/>
  <c r="I59" i="2"/>
  <c r="N38" i="7"/>
  <c r="O38" i="7"/>
  <c r="N37" i="6"/>
  <c r="D49" i="2" l="1"/>
  <c r="D48" i="2"/>
  <c r="D47" i="2"/>
  <c r="D46" i="2"/>
  <c r="I42" i="2" l="1"/>
  <c r="H42" i="2"/>
  <c r="J42" i="2" s="1"/>
  <c r="G42" i="2"/>
  <c r="F42" i="2"/>
  <c r="I39" i="2"/>
  <c r="H39" i="2"/>
  <c r="J39" i="2" s="1"/>
  <c r="G39" i="2"/>
  <c r="F39" i="2"/>
  <c r="I36" i="2"/>
  <c r="H36" i="2"/>
  <c r="J36" i="2" s="1"/>
  <c r="G36" i="2"/>
  <c r="F36" i="2"/>
  <c r="I33" i="2"/>
  <c r="H33" i="2"/>
  <c r="J33" i="2" s="1"/>
  <c r="G33" i="2"/>
  <c r="F33" i="2"/>
  <c r="V37" i="6"/>
  <c r="U37" i="6"/>
  <c r="O37" i="6"/>
  <c r="U38" i="7"/>
  <c r="V38" i="7"/>
  <c r="U38" i="8"/>
  <c r="V38" i="8"/>
  <c r="N38" i="8"/>
  <c r="O38" i="8"/>
</calcChain>
</file>

<file path=xl/sharedStrings.xml><?xml version="1.0" encoding="utf-8"?>
<sst xmlns="http://schemas.openxmlformats.org/spreadsheetml/2006/main" count="801" uniqueCount="124">
  <si>
    <t>Year</t>
  </si>
  <si>
    <t>Hispanic</t>
  </si>
  <si>
    <t>White</t>
  </si>
  <si>
    <t xml:space="preserve">Asian </t>
  </si>
  <si>
    <t xml:space="preserve">Black </t>
  </si>
  <si>
    <t>MOE</t>
  </si>
  <si>
    <t>Total:</t>
  </si>
  <si>
    <t xml:space="preserve">  Income in the past 12 months below poverty level:</t>
  </si>
  <si>
    <t xml:space="preserve">    Male:</t>
  </si>
  <si>
    <t xml:space="preserve">    Female:</t>
  </si>
  <si>
    <r>
      <t>Characteristic</t>
    </r>
    <r>
      <rPr>
        <vertAlign val="subscript"/>
        <sz val="12"/>
        <color theme="1"/>
        <rFont val="Arial"/>
        <family val="2"/>
        <scheme val="minor"/>
      </rPr>
      <t>#1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</si>
  <si>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#1</t>
    </r>
  </si>
  <si>
    <r>
      <t>MOE</t>
    </r>
    <r>
      <rPr>
        <vertAlign val="subscript"/>
        <sz val="12"/>
        <color theme="1"/>
        <rFont val="Arial"/>
        <family val="2"/>
        <scheme val="minor"/>
      </rPr>
      <t>#1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</si>
  <si>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agg</t>
    </r>
  </si>
  <si>
    <r>
      <t>MOE</t>
    </r>
    <r>
      <rPr>
        <vertAlign val="subscript"/>
        <sz val="12"/>
        <color theme="1"/>
        <rFont val="Arial"/>
        <family val="2"/>
        <scheme val="minor"/>
      </rPr>
      <t>agg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</si>
  <si>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#2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</si>
  <si>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#2</t>
    </r>
    <r>
      <rPr>
        <sz val="11"/>
        <color theme="1"/>
        <rFont val="Arial"/>
        <family val="2"/>
        <scheme val="minor"/>
      </rPr>
      <t/>
    </r>
  </si>
  <si>
    <r>
      <t>MOE</t>
    </r>
    <r>
      <rPr>
        <vertAlign val="subscript"/>
        <sz val="12"/>
        <color theme="1"/>
        <rFont val="Arial"/>
        <family val="2"/>
        <scheme val="minor"/>
      </rPr>
      <t>#2</t>
    </r>
    <r>
      <rPr>
        <sz val="11"/>
        <color theme="1"/>
        <rFont val="Arial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</si>
  <si>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#3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</si>
  <si>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#3</t>
    </r>
    <r>
      <rPr>
        <sz val="11"/>
        <color theme="1"/>
        <rFont val="Arial"/>
        <family val="2"/>
        <scheme val="minor"/>
      </rPr>
      <t/>
    </r>
  </si>
  <si>
    <r>
      <t>MOE</t>
    </r>
    <r>
      <rPr>
        <vertAlign val="subscript"/>
        <sz val="12"/>
        <color theme="1"/>
        <rFont val="Arial"/>
        <family val="2"/>
        <scheme val="minor"/>
      </rPr>
      <t>#3</t>
    </r>
    <r>
      <rPr>
        <sz val="11"/>
        <color theme="1"/>
        <rFont val="Arial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</si>
  <si>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#4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</si>
  <si>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#4</t>
    </r>
    <r>
      <rPr>
        <sz val="11"/>
        <color theme="1"/>
        <rFont val="Arial"/>
        <family val="2"/>
        <scheme val="minor"/>
      </rPr>
      <t/>
    </r>
  </si>
  <si>
    <r>
      <t>MOE</t>
    </r>
    <r>
      <rPr>
        <vertAlign val="subscript"/>
        <sz val="12"/>
        <color theme="1"/>
        <rFont val="Arial"/>
        <family val="2"/>
        <scheme val="minor"/>
      </rPr>
      <t>#4</t>
    </r>
    <r>
      <rPr>
        <sz val="11"/>
        <color theme="1"/>
        <rFont val="Arial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</si>
  <si>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#5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</si>
  <si>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#5</t>
    </r>
  </si>
  <si>
    <r>
      <t>MOE</t>
    </r>
    <r>
      <rPr>
        <vertAlign val="subscript"/>
        <sz val="12"/>
        <color theme="1"/>
        <rFont val="Arial"/>
        <family val="2"/>
        <scheme val="minor"/>
      </rPr>
      <t>#5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</si>
  <si>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#6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</si>
  <si>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#6</t>
    </r>
  </si>
  <si>
    <r>
      <t>MOE</t>
    </r>
    <r>
      <rPr>
        <vertAlign val="subscript"/>
        <sz val="12"/>
        <color theme="1"/>
        <rFont val="Arial"/>
        <family val="2"/>
        <scheme val="minor"/>
      </rPr>
      <t>#6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</si>
  <si>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#7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</si>
  <si>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#7</t>
    </r>
  </si>
  <si>
    <r>
      <t>MOE</t>
    </r>
    <r>
      <rPr>
        <vertAlign val="subscript"/>
        <sz val="12"/>
        <color theme="1"/>
        <rFont val="Arial"/>
        <family val="2"/>
        <scheme val="minor"/>
      </rPr>
      <t>#7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</si>
  <si>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#8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</si>
  <si>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#8</t>
    </r>
  </si>
  <si>
    <r>
      <t>MOE</t>
    </r>
    <r>
      <rPr>
        <vertAlign val="subscript"/>
        <sz val="12"/>
        <color theme="1"/>
        <rFont val="Arial"/>
        <family val="2"/>
        <scheme val="minor"/>
      </rPr>
      <t>#8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</si>
  <si>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#9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</si>
  <si>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#9</t>
    </r>
  </si>
  <si>
    <r>
      <t>MOE</t>
    </r>
    <r>
      <rPr>
        <vertAlign val="subscript"/>
        <sz val="12"/>
        <color theme="1"/>
        <rFont val="Arial"/>
        <family val="2"/>
        <scheme val="minor"/>
      </rPr>
      <t>#9</t>
    </r>
  </si>
  <si>
    <r>
      <t>Characteristic</t>
    </r>
    <r>
      <rPr>
        <vertAlign val="subscript"/>
        <sz val="12"/>
        <color theme="1"/>
        <rFont val="Arial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</si>
  <si>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#10</t>
    </r>
  </si>
  <si>
    <r>
      <t>MOE</t>
    </r>
    <r>
      <rPr>
        <vertAlign val="subscript"/>
        <sz val="12"/>
        <color theme="1"/>
        <rFont val="Arial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</si>
  <si>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#11</t>
    </r>
  </si>
  <si>
    <r>
      <t>Estimate</t>
    </r>
    <r>
      <rPr>
        <vertAlign val="subscript"/>
        <sz val="12"/>
        <color theme="1"/>
        <rFont val="Arial"/>
        <family val="2"/>
        <scheme val="minor"/>
      </rPr>
      <t>#12</t>
    </r>
  </si>
  <si>
    <r>
      <t>MOE</t>
    </r>
    <r>
      <rPr>
        <vertAlign val="subscript"/>
        <sz val="12"/>
        <color theme="1"/>
        <rFont val="Arial"/>
        <family val="2"/>
        <scheme val="minor"/>
      </rPr>
      <t>#12</t>
    </r>
  </si>
  <si>
    <r>
      <t>MOE</t>
    </r>
    <r>
      <rPr>
        <vertAlign val="subscript"/>
        <sz val="12"/>
        <color theme="1"/>
        <rFont val="Arial"/>
        <family val="2"/>
        <scheme val="minor"/>
      </rPr>
      <t>#11</t>
    </r>
  </si>
  <si>
    <t xml:space="preserve">  Income in the past 12 months at or above poverty level:</t>
  </si>
  <si>
    <t>Below Poverty Level</t>
  </si>
  <si>
    <t>Above Poverty Level</t>
  </si>
  <si>
    <t>Over Poverty</t>
  </si>
  <si>
    <t>Below Poverty</t>
  </si>
  <si>
    <t>Total Under 18</t>
  </si>
  <si>
    <t>In Poverty</t>
  </si>
  <si>
    <t>Percent in Poverty</t>
  </si>
  <si>
    <t>Total</t>
  </si>
  <si>
    <t>Asian</t>
  </si>
  <si>
    <t>Black</t>
  </si>
  <si>
    <t>% in Poverty</t>
  </si>
  <si>
    <t>Not in Poverty</t>
  </si>
  <si>
    <t>Characteristic#1</t>
  </si>
  <si>
    <t>Estimate#1</t>
  </si>
  <si>
    <t>MOE#1</t>
  </si>
  <si>
    <t>Estimateagg</t>
  </si>
  <si>
    <t>MOEagg</t>
  </si>
  <si>
    <t>Characteristic#2</t>
  </si>
  <si>
    <t>Estimate#2</t>
  </si>
  <si>
    <t>MOE#2</t>
  </si>
  <si>
    <t xml:space="preserve">      Under 5 years</t>
  </si>
  <si>
    <t xml:space="preserve">      5 years</t>
  </si>
  <si>
    <t>Characteristic#3</t>
  </si>
  <si>
    <t>Estimate#3</t>
  </si>
  <si>
    <t>MOE#3</t>
  </si>
  <si>
    <t xml:space="preserve">      6 to 11 years</t>
  </si>
  <si>
    <t xml:space="preserve">      12 to 14 years</t>
  </si>
  <si>
    <t>Characteristic#4</t>
  </si>
  <si>
    <t>Estimate#4</t>
  </si>
  <si>
    <t>MOE#4</t>
  </si>
  <si>
    <t xml:space="preserve">      15 years</t>
  </si>
  <si>
    <t xml:space="preserve">      16 and 17 years</t>
  </si>
  <si>
    <t>Characteristic#5</t>
  </si>
  <si>
    <t>Estimate#5</t>
  </si>
  <si>
    <t>MOE#5</t>
  </si>
  <si>
    <t>Characteristic#6</t>
  </si>
  <si>
    <t>Estimate#6</t>
  </si>
  <si>
    <t>MOE#6</t>
  </si>
  <si>
    <t>Characteristic#7</t>
  </si>
  <si>
    <t>Estimate#7</t>
  </si>
  <si>
    <t>MOE#7</t>
  </si>
  <si>
    <t>Characteristic#8</t>
  </si>
  <si>
    <t>Estimate#8</t>
  </si>
  <si>
    <t>MOE#8</t>
  </si>
  <si>
    <t>Characteristic#9</t>
  </si>
  <si>
    <t>Estimate#9</t>
  </si>
  <si>
    <t>MOE#9</t>
  </si>
  <si>
    <t>Characteristic#10</t>
  </si>
  <si>
    <t>Estimate#10</t>
  </si>
  <si>
    <t>MOE#10</t>
  </si>
  <si>
    <t>Estimate#11</t>
  </si>
  <si>
    <t>MOE#11</t>
  </si>
  <si>
    <t>Estimate#12</t>
  </si>
  <si>
    <t>MOE#12</t>
  </si>
  <si>
    <t>Total in Poverty</t>
  </si>
  <si>
    <t>Total Not in Poverty</t>
  </si>
  <si>
    <t xml:space="preserve">Hispanic Under 5 Not In Poverty </t>
  </si>
  <si>
    <t xml:space="preserve">Non Hispanic White Under 5 Not In Poverty </t>
  </si>
  <si>
    <t xml:space="preserve">Black Under 5 Not In Poverty </t>
  </si>
  <si>
    <t>Asian Under 5 Not In Poverty</t>
  </si>
  <si>
    <t xml:space="preserve">Hispanic Under 5 In Poverty </t>
  </si>
  <si>
    <t xml:space="preserve">Non Hispanic White  Under 5 In Poverty </t>
  </si>
  <si>
    <t xml:space="preserve">Black Under 5 In Poverty </t>
  </si>
  <si>
    <t>Asian Under 5 In Poverty</t>
  </si>
  <si>
    <t>Hispanic Under 5 In Poverty - Lower Estimate</t>
  </si>
  <si>
    <t>Non Hispanic White  Under 5 In Poverty - Lower Estimate</t>
  </si>
  <si>
    <t>Black Under 5 In Poverty - Lower Estimate</t>
  </si>
  <si>
    <t>Asian Under 5 In Poverty - Lower Estimate</t>
  </si>
  <si>
    <t>Hispanic Under 5 In Poverty - Upper Estimate</t>
  </si>
  <si>
    <t>Non Hispanic White Under 5 In Poverty - Upper Estimate</t>
  </si>
  <si>
    <t>Black Under 5 In Poverty - Upper Estimate</t>
  </si>
  <si>
    <t>Asian Under 5 In Poverty - Upper Estimate</t>
  </si>
  <si>
    <r>
      <t>Estimate</t>
    </r>
    <r>
      <rPr>
        <vertAlign val="subscript"/>
        <sz val="12"/>
        <color theme="1"/>
        <rFont val="Arial"/>
        <family val="2"/>
        <scheme val="minor"/>
      </rPr>
      <t xml:space="preserve"> </t>
    </r>
    <r>
      <rPr>
        <sz val="12"/>
        <color theme="1"/>
        <rFont val="Arial"/>
        <family val="2"/>
        <scheme val="minor"/>
      </rPr>
      <t>Total Under 5</t>
    </r>
  </si>
  <si>
    <t>% Under 5 in Poverty</t>
  </si>
  <si>
    <r>
      <t>Asian</t>
    </r>
    <r>
      <rPr>
        <b/>
        <vertAlign val="superscript"/>
        <sz val="11"/>
        <color theme="1"/>
        <rFont val="Arial"/>
        <family val="2"/>
        <scheme val="minor"/>
      </rPr>
      <t>*</t>
    </r>
  </si>
  <si>
    <t>Total Under 5</t>
  </si>
  <si>
    <r>
      <rPr>
        <b/>
        <sz val="11"/>
        <color indexed="8"/>
        <rFont val="Calibri"/>
        <family val="2"/>
      </rPr>
      <t>Source(s):</t>
    </r>
    <r>
      <rPr>
        <sz val="11"/>
        <color theme="1"/>
        <rFont val="Arial"/>
        <family val="2"/>
        <scheme val="minor"/>
      </rPr>
      <t xml:space="preserve"> Tables B17001B, B17001D, B17001H, and B17001I, Poverty Status in the Past 12 Months by Sex by Age (Black, Asian, White non-Hispanic, and Hispanic, respectively), 2012-2016  American Community Survey 5-Year Estimates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</si>
</sst>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Arial"/>
      <family val="2"/>
      <scheme val="minor"/>
    </font>
    <font>
      <b/>
      <sz val="11"/>
      <color indexed="8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8"/>
      <name val="SansSerif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vertAlign val="subscript"/>
      <sz val="12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8" fillId="0" borderId="0"/>
    <xf numFmtId="0" fontId="10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9" fontId="0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" fontId="0" fillId="0" borderId="0" xfId="0" applyNumberFormat="1"/>
    <xf numFmtId="0" fontId="0" fillId="0" borderId="0" xfId="0" applyAlignment="1"/>
    <xf numFmtId="0" fontId="0" fillId="0" borderId="0" xfId="0" applyNumberFormat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9" fontId="0" fillId="0" borderId="2" xfId="1" applyFont="1" applyBorder="1"/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4" fontId="0" fillId="0" borderId="0" xfId="4" applyNumberFormat="1" applyFont="1"/>
    <xf numFmtId="0" fontId="4" fillId="3" borderId="9" xfId="0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1" applyNumberFormat="1" applyFont="1"/>
    <xf numFmtId="164" fontId="0" fillId="0" borderId="2" xfId="4" applyNumberFormat="1" applyFont="1" applyBorder="1"/>
    <xf numFmtId="164" fontId="0" fillId="0" borderId="3" xfId="4" applyNumberFormat="1" applyFont="1" applyBorder="1"/>
    <xf numFmtId="164" fontId="2" fillId="0" borderId="0" xfId="4" applyNumberFormat="1" applyFont="1" applyAlignment="1">
      <alignment horizontal="right"/>
    </xf>
    <xf numFmtId="0" fontId="4" fillId="3" borderId="9" xfId="0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13" xfId="0" applyFont="1" applyBorder="1"/>
    <xf numFmtId="0" fontId="0" fillId="0" borderId="0" xfId="0" applyFont="1"/>
    <xf numFmtId="0" fontId="4" fillId="3" borderId="0" xfId="3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3" fontId="4" fillId="3" borderId="11" xfId="0" applyNumberFormat="1" applyFont="1" applyFill="1" applyBorder="1" applyAlignment="1">
      <alignment horizontal="left" vertical="top" wrapText="1"/>
    </xf>
    <xf numFmtId="3" fontId="4" fillId="3" borderId="12" xfId="0" applyNumberFormat="1" applyFont="1" applyFill="1" applyBorder="1" applyAlignment="1">
      <alignment horizontal="left" vertical="top" wrapText="1"/>
    </xf>
    <xf numFmtId="3" fontId="4" fillId="3" borderId="10" xfId="0" applyNumberFormat="1" applyFont="1" applyFill="1" applyBorder="1" applyAlignment="1">
      <alignment horizontal="left" vertical="top" wrapText="1"/>
    </xf>
    <xf numFmtId="0" fontId="4" fillId="3" borderId="11" xfId="0" applyNumberFormat="1" applyFont="1" applyFill="1" applyBorder="1" applyAlignment="1">
      <alignment horizontal="left" vertical="top" wrapText="1"/>
    </xf>
    <xf numFmtId="0" fontId="4" fillId="3" borderId="12" xfId="0" applyNumberFormat="1" applyFont="1" applyFill="1" applyBorder="1" applyAlignment="1">
      <alignment horizontal="left" vertical="top" wrapText="1"/>
    </xf>
    <xf numFmtId="0" fontId="4" fillId="3" borderId="10" xfId="0" applyNumberFormat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9" xfId="0" applyNumberFormat="1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3" borderId="11" xfId="3" applyFont="1" applyFill="1" applyBorder="1" applyAlignment="1">
      <alignment horizontal="left" vertical="top" wrapText="1"/>
    </xf>
    <xf numFmtId="0" fontId="4" fillId="3" borderId="12" xfId="3" applyFont="1" applyFill="1" applyBorder="1" applyAlignment="1">
      <alignment horizontal="left" vertical="top" wrapText="1"/>
    </xf>
    <xf numFmtId="0" fontId="4" fillId="3" borderId="10" xfId="3" applyFont="1" applyFill="1" applyBorder="1" applyAlignment="1">
      <alignment horizontal="left" vertical="top" wrapText="1"/>
    </xf>
    <xf numFmtId="0" fontId="4" fillId="3" borderId="9" xfId="3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5">
    <cellStyle name="Comma" xfId="4" builtinId="3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7BA4D9"/>
      <color rgb="FF699B7B"/>
      <color rgb="FF5387CD"/>
      <color rgb="FFFFDB69"/>
      <color rgb="FFFFCC00"/>
      <color rgb="FF74233D"/>
      <color rgb="FF799D4B"/>
      <color rgb="FFD68029"/>
      <color rgb="FF5175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Percent of Travis County</a:t>
            </a:r>
            <a:r>
              <a:rPr lang="en-US" baseline="0"/>
              <a:t> Children Under Age 5 Living Below Poverty Level, by Race and Ethnicity 2012-2016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'Percent in Poverty'!$B$4:$B$7</c:f>
              <c:strCache>
                <c:ptCount val="4"/>
                <c:pt idx="0">
                  <c:v>Asian*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'Percent in Poverty'!$F$4:$F$7</c:f>
              <c:numCache>
                <c:formatCode>0%</c:formatCode>
                <c:ptCount val="4"/>
                <c:pt idx="0">
                  <c:v>0.14855623100303952</c:v>
                </c:pt>
                <c:pt idx="1">
                  <c:v>0.38603297769156159</c:v>
                </c:pt>
                <c:pt idx="2">
                  <c:v>0.34360319021085983</c:v>
                </c:pt>
                <c:pt idx="3">
                  <c:v>5.5419930770632175E-2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8176320"/>
        <c:axId val="318173968"/>
      </c:barChart>
      <c:catAx>
        <c:axId val="31817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8173968"/>
        <c:crosses val="autoZero"/>
        <c:auto val="1"/>
        <c:lblAlgn val="ctr"/>
        <c:lblOffset val="100"/>
        <c:noMultiLvlLbl val="0"/>
      </c:catAx>
      <c:valAx>
        <c:axId val="31817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817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92808</xdr:colOff>
      <xdr:row>1</xdr:row>
      <xdr:rowOff>77910</xdr:rowOff>
    </xdr:from>
    <xdr:to>
      <xdr:col>15</xdr:col>
      <xdr:colOff>122115</xdr:colOff>
      <xdr:row>15</xdr:row>
      <xdr:rowOff>39077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="78" zoomScaleNormal="78" workbookViewId="0">
      <selection activeCell="J22" sqref="J22"/>
    </sheetView>
  </sheetViews>
  <sheetFormatPr defaultRowHeight="13.8"/>
  <cols>
    <col min="3" max="3" width="11.09765625" customWidth="1"/>
    <col min="4" max="4" width="10.8984375" bestFit="1" customWidth="1"/>
    <col min="5" max="5" width="11.59765625" bestFit="1" customWidth="1"/>
  </cols>
  <sheetData>
    <row r="2" spans="2:8" ht="14.4" thickBot="1"/>
    <row r="3" spans="2:8" ht="28.2" thickBot="1">
      <c r="B3" s="5"/>
      <c r="C3" s="24" t="s">
        <v>58</v>
      </c>
      <c r="D3" s="25" t="s">
        <v>52</v>
      </c>
      <c r="E3" s="25" t="s">
        <v>54</v>
      </c>
      <c r="F3" s="26" t="s">
        <v>57</v>
      </c>
    </row>
    <row r="4" spans="2:8" ht="16.2">
      <c r="B4" s="6" t="s">
        <v>121</v>
      </c>
      <c r="C4" s="27">
        <v>2241</v>
      </c>
      <c r="D4" s="27">
        <v>391</v>
      </c>
      <c r="E4" s="27">
        <f>SUM(C4:D4)</f>
        <v>2632</v>
      </c>
      <c r="F4" s="10">
        <f>D4/E4</f>
        <v>0.14855623100303952</v>
      </c>
    </row>
    <row r="5" spans="2:8">
      <c r="B5" s="6" t="s">
        <v>56</v>
      </c>
      <c r="C5" s="27">
        <v>3798</v>
      </c>
      <c r="D5" s="27">
        <v>2388</v>
      </c>
      <c r="E5" s="27">
        <f t="shared" ref="E5:E7" si="0">SUM(C5:D5)</f>
        <v>6186</v>
      </c>
      <c r="F5" s="10">
        <f t="shared" ref="F5:F7" si="1">D5/E5</f>
        <v>0.38603297769156159</v>
      </c>
    </row>
    <row r="6" spans="2:8" ht="14.4" thickBot="1">
      <c r="B6" s="7" t="s">
        <v>1</v>
      </c>
      <c r="C6" s="27">
        <v>24032</v>
      </c>
      <c r="D6" s="27">
        <v>12580</v>
      </c>
      <c r="E6" s="27">
        <f t="shared" si="0"/>
        <v>36612</v>
      </c>
      <c r="F6" s="10">
        <f t="shared" si="1"/>
        <v>0.34360319021085983</v>
      </c>
    </row>
    <row r="7" spans="2:8" ht="14.4" thickBot="1">
      <c r="B7" s="7" t="s">
        <v>2</v>
      </c>
      <c r="C7" s="27">
        <v>25924</v>
      </c>
      <c r="D7" s="27">
        <v>1521</v>
      </c>
      <c r="E7" s="27">
        <f t="shared" si="0"/>
        <v>27445</v>
      </c>
      <c r="F7" s="10">
        <f t="shared" si="1"/>
        <v>5.5419930770632175E-2</v>
      </c>
    </row>
    <row r="9" spans="2:8">
      <c r="B9" s="45" t="s">
        <v>123</v>
      </c>
      <c r="C9" s="45"/>
      <c r="D9" s="45"/>
      <c r="E9" s="45"/>
      <c r="F9" s="45"/>
      <c r="G9" s="45"/>
      <c r="H9" s="45"/>
    </row>
    <row r="10" spans="2:8">
      <c r="B10" s="45"/>
      <c r="C10" s="45"/>
      <c r="D10" s="45"/>
      <c r="E10" s="45"/>
      <c r="F10" s="45"/>
      <c r="G10" s="45"/>
      <c r="H10" s="45"/>
    </row>
    <row r="11" spans="2:8">
      <c r="B11" s="45"/>
      <c r="C11" s="45"/>
      <c r="D11" s="45"/>
      <c r="E11" s="45"/>
      <c r="F11" s="45"/>
      <c r="G11" s="45"/>
      <c r="H11" s="45"/>
    </row>
    <row r="12" spans="2:8">
      <c r="B12" s="45"/>
      <c r="C12" s="45"/>
      <c r="D12" s="45"/>
      <c r="E12" s="45"/>
      <c r="F12" s="45"/>
      <c r="G12" s="45"/>
      <c r="H12" s="45"/>
    </row>
  </sheetData>
  <mergeCells count="1">
    <mergeCell ref="B9:H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7" zoomScaleNormal="87" workbookViewId="0">
      <selection activeCell="D20" sqref="D20"/>
    </sheetView>
  </sheetViews>
  <sheetFormatPr defaultRowHeight="13.8"/>
  <cols>
    <col min="4" max="5" width="10.5" bestFit="1" customWidth="1"/>
    <col min="6" max="6" width="11.3984375" bestFit="1" customWidth="1"/>
    <col min="7" max="7" width="10.5" bestFit="1" customWidth="1"/>
  </cols>
  <sheetData>
    <row r="1" spans="1:7" ht="14.4" thickBot="1"/>
    <row r="2" spans="1:7" ht="14.4" thickBot="1">
      <c r="A2" t="s">
        <v>49</v>
      </c>
      <c r="C2" s="5"/>
      <c r="D2" s="4" t="s">
        <v>3</v>
      </c>
      <c r="E2" s="8" t="s">
        <v>4</v>
      </c>
      <c r="F2" s="8" t="s">
        <v>1</v>
      </c>
      <c r="G2" s="9" t="s">
        <v>2</v>
      </c>
    </row>
    <row r="3" spans="1:7" ht="14.4" thickBot="1">
      <c r="C3" s="7">
        <v>2016</v>
      </c>
      <c r="D3" s="34">
        <v>3801</v>
      </c>
      <c r="E3" s="34">
        <v>3989</v>
      </c>
      <c r="F3" s="34">
        <v>24032</v>
      </c>
      <c r="G3" s="34">
        <v>26036</v>
      </c>
    </row>
    <row r="4" spans="1:7" ht="14.4" thickBot="1"/>
    <row r="5" spans="1:7" ht="14.4" thickBot="1">
      <c r="A5" t="s">
        <v>50</v>
      </c>
      <c r="C5" s="5"/>
      <c r="D5" s="4" t="s">
        <v>3</v>
      </c>
      <c r="E5" s="8" t="s">
        <v>4</v>
      </c>
      <c r="F5" s="8" t="s">
        <v>1</v>
      </c>
      <c r="G5" s="9" t="s">
        <v>2</v>
      </c>
    </row>
    <row r="6" spans="1:7" ht="14.4" thickBot="1">
      <c r="C6" s="7">
        <v>2016</v>
      </c>
      <c r="D6" s="33">
        <v>421</v>
      </c>
      <c r="E6" s="34">
        <v>2193</v>
      </c>
      <c r="F6" s="34">
        <v>12580</v>
      </c>
      <c r="G6" s="34">
        <v>1734</v>
      </c>
    </row>
    <row r="7" spans="1:7" ht="14.4" thickBot="1"/>
    <row r="8" spans="1:7" ht="14.4" thickBot="1">
      <c r="A8" t="s">
        <v>51</v>
      </c>
      <c r="C8" s="5"/>
      <c r="D8" s="4" t="s">
        <v>3</v>
      </c>
      <c r="E8" s="8" t="s">
        <v>4</v>
      </c>
      <c r="F8" s="8" t="s">
        <v>1</v>
      </c>
      <c r="G8" s="9" t="s">
        <v>2</v>
      </c>
    </row>
    <row r="9" spans="1:7" ht="14.4" thickBot="1">
      <c r="C9" s="7">
        <v>2016</v>
      </c>
      <c r="D9" s="33">
        <v>4222</v>
      </c>
      <c r="E9" s="33">
        <v>6182</v>
      </c>
      <c r="F9" s="33">
        <v>36612</v>
      </c>
      <c r="G9" s="33">
        <v>27770</v>
      </c>
    </row>
    <row r="10" spans="1:7" ht="14.4" thickBot="1"/>
    <row r="11" spans="1:7" ht="14.4" thickBot="1">
      <c r="A11" t="s">
        <v>53</v>
      </c>
      <c r="C11" s="5"/>
      <c r="D11" s="4" t="s">
        <v>3</v>
      </c>
      <c r="E11" s="8" t="s">
        <v>4</v>
      </c>
      <c r="F11" s="8" t="s">
        <v>1</v>
      </c>
      <c r="G11" s="9" t="s">
        <v>2</v>
      </c>
    </row>
    <row r="12" spans="1:7" ht="14.4" thickBot="1">
      <c r="C12" s="7">
        <v>2016</v>
      </c>
      <c r="D12" s="23">
        <v>9.971577451444813E-2</v>
      </c>
      <c r="E12" s="23">
        <v>0.35473956648333871</v>
      </c>
      <c r="F12" s="23">
        <v>0.34360319021085983</v>
      </c>
      <c r="G12" s="23">
        <v>6.2441483615412317E-2</v>
      </c>
    </row>
    <row r="16" spans="1:7" ht="14.4" thickBot="1"/>
    <row r="17" spans="3:7" ht="28.2" thickBot="1">
      <c r="C17" s="5"/>
      <c r="D17" s="24" t="s">
        <v>58</v>
      </c>
      <c r="E17" s="25" t="s">
        <v>52</v>
      </c>
      <c r="F17" s="25" t="s">
        <v>54</v>
      </c>
      <c r="G17" s="26" t="s">
        <v>57</v>
      </c>
    </row>
    <row r="18" spans="3:7">
      <c r="C18" s="6" t="s">
        <v>55</v>
      </c>
      <c r="D18" s="27">
        <f>D3</f>
        <v>3801</v>
      </c>
      <c r="E18" s="27">
        <f>D6</f>
        <v>421</v>
      </c>
      <c r="F18" s="27">
        <f>SUM(D18:E18)</f>
        <v>4222</v>
      </c>
      <c r="G18" s="10">
        <f>E18/F18</f>
        <v>9.971577451444813E-2</v>
      </c>
    </row>
    <row r="19" spans="3:7">
      <c r="C19" s="6" t="s">
        <v>56</v>
      </c>
      <c r="D19" s="27">
        <f>E3</f>
        <v>3989</v>
      </c>
      <c r="E19" s="27">
        <f>E6</f>
        <v>2193</v>
      </c>
      <c r="F19" s="27">
        <f t="shared" ref="F19:F21" si="0">SUM(D19:E19)</f>
        <v>6182</v>
      </c>
      <c r="G19" s="10">
        <f t="shared" ref="G19:G21" si="1">E19/F19</f>
        <v>0.35473956648333871</v>
      </c>
    </row>
    <row r="20" spans="3:7" ht="14.4" thickBot="1">
      <c r="C20" s="7" t="s">
        <v>1</v>
      </c>
      <c r="D20" s="27">
        <f>F3</f>
        <v>24032</v>
      </c>
      <c r="E20" s="27">
        <f>F6</f>
        <v>12580</v>
      </c>
      <c r="F20" s="27">
        <f t="shared" si="0"/>
        <v>36612</v>
      </c>
      <c r="G20" s="10">
        <f t="shared" si="1"/>
        <v>0.34360319021085983</v>
      </c>
    </row>
    <row r="21" spans="3:7" ht="14.4" thickBot="1">
      <c r="C21" s="7" t="s">
        <v>2</v>
      </c>
      <c r="D21" s="27">
        <f>G3</f>
        <v>26036</v>
      </c>
      <c r="E21" s="27">
        <f>G6</f>
        <v>1734</v>
      </c>
      <c r="F21" s="27">
        <f t="shared" si="0"/>
        <v>27770</v>
      </c>
      <c r="G21" s="10">
        <f t="shared" si="1"/>
        <v>6.2441483615412317E-2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25" zoomScale="80" zoomScaleNormal="80" workbookViewId="0">
      <selection activeCell="I25" sqref="I25"/>
    </sheetView>
  </sheetViews>
  <sheetFormatPr defaultRowHeight="13.8"/>
  <cols>
    <col min="1" max="3" width="15.59765625" customWidth="1"/>
    <col min="4" max="5" width="18.69921875" customWidth="1"/>
    <col min="6" max="6" width="20" customWidth="1"/>
    <col min="7" max="8" width="15.8984375" customWidth="1"/>
    <col min="11" max="11" width="9" style="10"/>
    <col min="12" max="12" width="10.3984375" style="10" customWidth="1"/>
    <col min="13" max="14" width="9" style="10"/>
  </cols>
  <sheetData>
    <row r="1" spans="1:10" ht="43.2">
      <c r="A1" t="s">
        <v>0</v>
      </c>
      <c r="B1" s="1" t="s">
        <v>103</v>
      </c>
      <c r="C1" t="s">
        <v>5</v>
      </c>
      <c r="D1" s="1" t="s">
        <v>107</v>
      </c>
      <c r="E1" s="1" t="s">
        <v>5</v>
      </c>
      <c r="F1" s="1" t="s">
        <v>111</v>
      </c>
      <c r="G1" s="1" t="s">
        <v>115</v>
      </c>
      <c r="H1" s="21" t="s">
        <v>119</v>
      </c>
      <c r="I1" s="12" t="s">
        <v>14</v>
      </c>
      <c r="J1" s="1" t="s">
        <v>120</v>
      </c>
    </row>
    <row r="2" spans="1:10" ht="15">
      <c r="A2">
        <v>2016</v>
      </c>
      <c r="B2" s="27">
        <v>24032</v>
      </c>
      <c r="C2" s="27">
        <v>929.00484390556323</v>
      </c>
      <c r="D2" s="35">
        <v>12580</v>
      </c>
      <c r="E2" s="35">
        <v>903.7034911960892</v>
      </c>
      <c r="F2" s="27">
        <f t="shared" ref="F2" si="0">D2+E2</f>
        <v>13483.703491196089</v>
      </c>
      <c r="G2" s="27">
        <f t="shared" ref="G2" si="1">D2-E2</f>
        <v>11676.296508803911</v>
      </c>
      <c r="H2" s="22">
        <f t="shared" ref="H2" si="2">B2+D2</f>
        <v>36612</v>
      </c>
      <c r="I2" s="22">
        <f t="shared" ref="I2" si="3">SQRT(((C2)^2)+((E2)^2))</f>
        <v>1296.0439807352218</v>
      </c>
      <c r="J2" s="10">
        <f t="shared" ref="J2" si="4">D2/H2</f>
        <v>0.34360319021085983</v>
      </c>
    </row>
    <row r="3" spans="1:10">
      <c r="D3" s="20"/>
      <c r="E3" s="20"/>
    </row>
    <row r="4" spans="1:10" ht="57">
      <c r="A4" t="s">
        <v>0</v>
      </c>
      <c r="B4" s="1" t="s">
        <v>104</v>
      </c>
      <c r="C4" t="s">
        <v>5</v>
      </c>
      <c r="D4" s="1" t="s">
        <v>108</v>
      </c>
      <c r="E4" s="1" t="s">
        <v>5</v>
      </c>
      <c r="F4" s="1" t="s">
        <v>112</v>
      </c>
      <c r="G4" s="1" t="s">
        <v>116</v>
      </c>
      <c r="H4" s="21" t="s">
        <v>119</v>
      </c>
      <c r="I4" s="12" t="s">
        <v>14</v>
      </c>
      <c r="J4" s="1" t="s">
        <v>120</v>
      </c>
    </row>
    <row r="5" spans="1:10" ht="15">
      <c r="A5">
        <v>2016</v>
      </c>
      <c r="B5" s="27">
        <v>26036</v>
      </c>
      <c r="C5" s="27">
        <v>319.92499120887697</v>
      </c>
      <c r="D5" s="35">
        <v>1734</v>
      </c>
      <c r="E5" s="35">
        <v>309.34770081576494</v>
      </c>
      <c r="F5" s="27">
        <f t="shared" ref="F5" si="5">D5+E5</f>
        <v>2043.3477008157649</v>
      </c>
      <c r="G5" s="27">
        <f t="shared" ref="G5" si="6">D5-E5</f>
        <v>1424.6522991842351</v>
      </c>
      <c r="H5" s="22">
        <f t="shared" ref="H5" si="7">B5+D5</f>
        <v>27770</v>
      </c>
      <c r="I5" s="22">
        <f t="shared" ref="I5" si="8">SQRT(((C5)^2)+((E5)^2))</f>
        <v>445.0258419462852</v>
      </c>
      <c r="J5" s="10">
        <f t="shared" ref="J5" si="9">D5/H5</f>
        <v>6.2441483615412317E-2</v>
      </c>
    </row>
    <row r="7" spans="1:10" ht="43.2">
      <c r="A7" t="s">
        <v>0</v>
      </c>
      <c r="B7" s="1" t="s">
        <v>105</v>
      </c>
      <c r="C7" t="s">
        <v>5</v>
      </c>
      <c r="D7" s="1" t="s">
        <v>109</v>
      </c>
      <c r="E7" s="1" t="s">
        <v>5</v>
      </c>
      <c r="F7" s="1" t="s">
        <v>113</v>
      </c>
      <c r="G7" s="1" t="s">
        <v>117</v>
      </c>
      <c r="H7" s="21" t="s">
        <v>119</v>
      </c>
      <c r="I7" s="12" t="s">
        <v>14</v>
      </c>
      <c r="J7" s="1" t="s">
        <v>120</v>
      </c>
    </row>
    <row r="8" spans="1:10" ht="15">
      <c r="A8">
        <v>2016</v>
      </c>
      <c r="B8" s="27">
        <v>3989</v>
      </c>
      <c r="C8" s="27">
        <v>614.36878175896925</v>
      </c>
      <c r="D8" s="27">
        <v>2193</v>
      </c>
      <c r="E8" s="27">
        <v>373.01206414806478</v>
      </c>
      <c r="F8" s="27">
        <f t="shared" ref="F8" si="10">D8+E8</f>
        <v>2566.0120641480648</v>
      </c>
      <c r="G8" s="27">
        <f t="shared" ref="G8" si="11">D8-E8</f>
        <v>1819.9879358519352</v>
      </c>
      <c r="H8" s="22">
        <f t="shared" ref="H8" si="12">B8+D8</f>
        <v>6182</v>
      </c>
      <c r="I8" s="22">
        <f t="shared" ref="I8" si="13">SQRT(((C8)^2)+((E8)^2))</f>
        <v>718.73986949382459</v>
      </c>
      <c r="J8" s="10">
        <f t="shared" ref="J8" si="14">D8/H8</f>
        <v>0.35473956648333871</v>
      </c>
    </row>
    <row r="10" spans="1:10" ht="43.2">
      <c r="A10" t="s">
        <v>0</v>
      </c>
      <c r="B10" s="1" t="s">
        <v>106</v>
      </c>
      <c r="C10" t="s">
        <v>5</v>
      </c>
      <c r="D10" s="1" t="s">
        <v>110</v>
      </c>
      <c r="E10" s="1" t="s">
        <v>5</v>
      </c>
      <c r="F10" s="1" t="s">
        <v>114</v>
      </c>
      <c r="G10" s="1" t="s">
        <v>118</v>
      </c>
      <c r="H10" s="21" t="s">
        <v>119</v>
      </c>
      <c r="I10" s="12" t="s">
        <v>14</v>
      </c>
      <c r="J10" s="1" t="s">
        <v>120</v>
      </c>
    </row>
    <row r="11" spans="1:10" ht="15">
      <c r="A11">
        <v>2016</v>
      </c>
      <c r="B11" s="27">
        <v>3801</v>
      </c>
      <c r="C11" s="27">
        <v>307.61176830544048</v>
      </c>
      <c r="D11" s="27">
        <v>421</v>
      </c>
      <c r="E11" s="27">
        <v>188.52055590836773</v>
      </c>
      <c r="F11" s="27">
        <f t="shared" ref="F11" si="15">D11+E11</f>
        <v>609.52055590836767</v>
      </c>
      <c r="G11" s="27">
        <f t="shared" ref="G11" si="16">D11-E11</f>
        <v>232.47944409163227</v>
      </c>
      <c r="H11" s="22">
        <f t="shared" ref="H11" si="17">B11+D11</f>
        <v>4222</v>
      </c>
      <c r="I11" s="22">
        <f t="shared" ref="I11" si="18">SQRT(((C11)^2)+((E11)^2))</f>
        <v>360.78386881899252</v>
      </c>
      <c r="J11" s="10">
        <f t="shared" ref="J11" si="19">D11/H11</f>
        <v>9.971577451444813E-2</v>
      </c>
    </row>
    <row r="13" spans="1:10">
      <c r="B13" t="s">
        <v>102</v>
      </c>
      <c r="D13" t="s">
        <v>101</v>
      </c>
    </row>
    <row r="14" spans="1:10" ht="15">
      <c r="B14" s="44">
        <f>SUM(B2,B5,B8,B11)</f>
        <v>57858</v>
      </c>
      <c r="C14" s="18"/>
      <c r="D14" s="18">
        <f>SUM(D2,D5,D8,D11)</f>
        <v>16928</v>
      </c>
      <c r="E14" s="18"/>
      <c r="F14" s="18"/>
      <c r="G14" s="18"/>
      <c r="H14" s="22"/>
      <c r="I14" s="22"/>
      <c r="J14" s="10"/>
    </row>
    <row r="15" spans="1:10" ht="15">
      <c r="C15" s="18" t="s">
        <v>55</v>
      </c>
      <c r="D15" s="10">
        <f>D11/D14</f>
        <v>2.4870037807183366E-2</v>
      </c>
      <c r="E15" s="18"/>
      <c r="F15" s="18"/>
      <c r="G15" s="18"/>
      <c r="H15" s="22"/>
      <c r="I15" s="22"/>
      <c r="J15" s="10"/>
    </row>
    <row r="16" spans="1:10" ht="15">
      <c r="C16" s="18" t="s">
        <v>56</v>
      </c>
      <c r="D16" s="10">
        <f>D8/D14</f>
        <v>0.12954867674858223</v>
      </c>
      <c r="E16" s="18"/>
      <c r="F16" s="18"/>
      <c r="G16" s="18"/>
      <c r="H16" s="22"/>
      <c r="I16" s="22"/>
      <c r="J16" s="10"/>
    </row>
    <row r="17" spans="1:13" ht="14.4" thickBot="1">
      <c r="C17" s="18" t="s">
        <v>1</v>
      </c>
      <c r="D17" s="32">
        <f>D2/D14</f>
        <v>0.74314744801512289</v>
      </c>
      <c r="E17" s="18"/>
      <c r="K17"/>
      <c r="L17"/>
      <c r="M17"/>
    </row>
    <row r="18" spans="1:13" ht="14.4" thickBot="1">
      <c r="C18" s="18" t="s">
        <v>2</v>
      </c>
      <c r="D18" s="10">
        <f>D5/D14</f>
        <v>0.10243383742911154</v>
      </c>
      <c r="E18" s="18"/>
      <c r="F18" t="s">
        <v>49</v>
      </c>
      <c r="H18" s="5"/>
      <c r="I18" s="4" t="s">
        <v>3</v>
      </c>
      <c r="J18" s="8" t="s">
        <v>4</v>
      </c>
      <c r="K18" s="8" t="s">
        <v>1</v>
      </c>
      <c r="L18" s="9" t="s">
        <v>2</v>
      </c>
      <c r="M18"/>
    </row>
    <row r="19" spans="1:13" ht="14.4" thickBot="1">
      <c r="D19" s="2"/>
      <c r="E19" s="2"/>
      <c r="H19" s="7">
        <v>2016</v>
      </c>
      <c r="I19" s="34">
        <f>B11</f>
        <v>3801</v>
      </c>
      <c r="J19" s="34">
        <f>B8</f>
        <v>3989</v>
      </c>
      <c r="K19" s="34">
        <f>B2</f>
        <v>24032</v>
      </c>
      <c r="L19" s="34">
        <f>B5</f>
        <v>26036</v>
      </c>
      <c r="M19"/>
    </row>
    <row r="20" spans="1:13" ht="14.4" thickBot="1">
      <c r="D20" s="2"/>
      <c r="E20" s="2"/>
      <c r="K20"/>
      <c r="L20"/>
      <c r="M20"/>
    </row>
    <row r="21" spans="1:13" ht="14.4" thickBot="1">
      <c r="D21" s="2"/>
      <c r="E21" s="2"/>
      <c r="F21" t="s">
        <v>50</v>
      </c>
      <c r="H21" s="5"/>
      <c r="I21" s="4" t="s">
        <v>3</v>
      </c>
      <c r="J21" s="8" t="s">
        <v>4</v>
      </c>
      <c r="K21" s="8" t="s">
        <v>1</v>
      </c>
      <c r="L21" s="9" t="s">
        <v>2</v>
      </c>
      <c r="M21"/>
    </row>
    <row r="22" spans="1:13" ht="14.4" thickBot="1">
      <c r="D22" s="2"/>
      <c r="E22" s="2"/>
      <c r="H22" s="7">
        <v>2016</v>
      </c>
      <c r="I22" s="33">
        <f>D11</f>
        <v>421</v>
      </c>
      <c r="J22" s="34">
        <f>D8</f>
        <v>2193</v>
      </c>
      <c r="K22" s="34">
        <f>D2</f>
        <v>12580</v>
      </c>
      <c r="L22" s="34">
        <f>D5</f>
        <v>1734</v>
      </c>
      <c r="M22"/>
    </row>
    <row r="23" spans="1:13" ht="14.4" thickBot="1">
      <c r="D23" s="2"/>
      <c r="E23" s="2"/>
      <c r="K23"/>
      <c r="L23"/>
      <c r="M23"/>
    </row>
    <row r="24" spans="1:13" ht="14.4" thickBot="1">
      <c r="F24" t="s">
        <v>122</v>
      </c>
      <c r="H24" s="5"/>
      <c r="I24" s="4" t="s">
        <v>3</v>
      </c>
      <c r="J24" s="8" t="s">
        <v>4</v>
      </c>
      <c r="K24" s="8" t="s">
        <v>1</v>
      </c>
      <c r="L24" s="9" t="s">
        <v>2</v>
      </c>
      <c r="M24"/>
    </row>
    <row r="25" spans="1:13" ht="14.4" thickBot="1">
      <c r="H25" s="7">
        <v>2016</v>
      </c>
      <c r="I25" s="33">
        <f>H11</f>
        <v>4222</v>
      </c>
      <c r="J25" s="34">
        <f>H8</f>
        <v>6182</v>
      </c>
      <c r="K25" s="34">
        <f>H2</f>
        <v>36612</v>
      </c>
      <c r="L25" s="34">
        <f>H5</f>
        <v>27770</v>
      </c>
      <c r="M25"/>
    </row>
    <row r="26" spans="1:13" ht="14.4" thickBot="1">
      <c r="K26"/>
      <c r="L26"/>
      <c r="M26"/>
    </row>
    <row r="27" spans="1:13" ht="14.4" thickBot="1">
      <c r="F27" t="s">
        <v>53</v>
      </c>
      <c r="H27" s="5"/>
      <c r="I27" s="4" t="s">
        <v>3</v>
      </c>
      <c r="J27" s="8" t="s">
        <v>4</v>
      </c>
      <c r="K27" s="8" t="s">
        <v>1</v>
      </c>
      <c r="L27" s="9" t="s">
        <v>2</v>
      </c>
      <c r="M27"/>
    </row>
    <row r="28" spans="1:13" ht="14.4" thickBot="1">
      <c r="H28" s="7">
        <v>2016</v>
      </c>
      <c r="I28" s="23">
        <f>I22/I25</f>
        <v>9.971577451444813E-2</v>
      </c>
      <c r="J28" s="23">
        <f>J22/J25</f>
        <v>0.35473956648333871</v>
      </c>
      <c r="K28" s="23">
        <f>K22/K25</f>
        <v>0.34360319021085983</v>
      </c>
      <c r="L28" s="23">
        <f>L22/L25</f>
        <v>6.2441483615412317E-2</v>
      </c>
      <c r="M28"/>
    </row>
    <row r="31" spans="1:13">
      <c r="B31" s="1"/>
      <c r="D31" s="1"/>
      <c r="E31" s="1"/>
      <c r="F31" s="1"/>
      <c r="G31" s="1"/>
      <c r="H31" s="1"/>
    </row>
    <row r="32" spans="1:13" ht="43.2">
      <c r="A32" t="s">
        <v>0</v>
      </c>
      <c r="B32" s="1" t="s">
        <v>103</v>
      </c>
      <c r="C32" t="s">
        <v>5</v>
      </c>
      <c r="D32" s="1" t="s">
        <v>107</v>
      </c>
      <c r="E32" s="1" t="s">
        <v>5</v>
      </c>
      <c r="F32" s="1" t="s">
        <v>111</v>
      </c>
      <c r="G32" s="1" t="s">
        <v>115</v>
      </c>
      <c r="H32" s="21" t="s">
        <v>119</v>
      </c>
      <c r="I32" s="12" t="s">
        <v>14</v>
      </c>
      <c r="J32" s="1" t="s">
        <v>120</v>
      </c>
    </row>
    <row r="33" spans="1:13" ht="15">
      <c r="A33">
        <v>2015</v>
      </c>
      <c r="B33" s="27">
        <v>23644</v>
      </c>
      <c r="C33" s="27">
        <v>1012.1585844125416</v>
      </c>
      <c r="D33" s="35">
        <v>13438</v>
      </c>
      <c r="E33" s="35">
        <v>958.24474952905427</v>
      </c>
      <c r="F33" s="27">
        <f t="shared" ref="F33" si="20">D33+E33</f>
        <v>14396.244749529054</v>
      </c>
      <c r="G33" s="27">
        <f t="shared" ref="G33" si="21">D33-E33</f>
        <v>12479.755250470946</v>
      </c>
      <c r="H33" s="22">
        <f t="shared" ref="H33" si="22">B33+D33</f>
        <v>37082</v>
      </c>
      <c r="I33" s="22">
        <f t="shared" ref="I33" si="23">SQRT(((C33)^2)+((E33)^2))</f>
        <v>1393.8070167709732</v>
      </c>
      <c r="J33" s="10">
        <f t="shared" ref="J33" si="24">D33/H33</f>
        <v>0.36238606331913059</v>
      </c>
    </row>
    <row r="34" spans="1:13">
      <c r="D34" s="20"/>
      <c r="E34" s="20"/>
    </row>
    <row r="35" spans="1:13" ht="57">
      <c r="A35" t="s">
        <v>0</v>
      </c>
      <c r="B35" s="1" t="s">
        <v>104</v>
      </c>
      <c r="C35" t="s">
        <v>5</v>
      </c>
      <c r="D35" s="1" t="s">
        <v>108</v>
      </c>
      <c r="E35" s="1" t="s">
        <v>5</v>
      </c>
      <c r="F35" s="1" t="s">
        <v>112</v>
      </c>
      <c r="G35" s="1" t="s">
        <v>116</v>
      </c>
      <c r="H35" s="21" t="s">
        <v>119</v>
      </c>
      <c r="I35" s="12" t="s">
        <v>14</v>
      </c>
      <c r="J35" s="1" t="s">
        <v>120</v>
      </c>
    </row>
    <row r="36" spans="1:13" ht="15">
      <c r="A36">
        <v>2015</v>
      </c>
      <c r="B36" s="27">
        <v>25924</v>
      </c>
      <c r="C36" s="27">
        <v>371.30311067913232</v>
      </c>
      <c r="D36" s="35">
        <v>1521</v>
      </c>
      <c r="E36" s="35">
        <v>351.87639875388061</v>
      </c>
      <c r="F36" s="27">
        <f t="shared" ref="F36" si="25">D36+E36</f>
        <v>1872.8763987538805</v>
      </c>
      <c r="G36" s="27">
        <f t="shared" ref="G36" si="26">D36-E36</f>
        <v>1169.1236012461195</v>
      </c>
      <c r="H36" s="22">
        <f t="shared" ref="H36" si="27">B36+D36</f>
        <v>27445</v>
      </c>
      <c r="I36" s="22">
        <f t="shared" ref="I36" si="28">SQRT(((C36)^2)+((E36)^2))</f>
        <v>511.54960658766998</v>
      </c>
      <c r="J36" s="10">
        <f t="shared" ref="J36" si="29">D36/H36</f>
        <v>5.5419930770632175E-2</v>
      </c>
    </row>
    <row r="38" spans="1:13" ht="43.2">
      <c r="A38" t="s">
        <v>0</v>
      </c>
      <c r="B38" s="1" t="s">
        <v>105</v>
      </c>
      <c r="C38" t="s">
        <v>5</v>
      </c>
      <c r="D38" s="1" t="s">
        <v>109</v>
      </c>
      <c r="E38" s="1" t="s">
        <v>5</v>
      </c>
      <c r="F38" s="1" t="s">
        <v>113</v>
      </c>
      <c r="G38" s="1" t="s">
        <v>117</v>
      </c>
      <c r="H38" s="21" t="s">
        <v>119</v>
      </c>
      <c r="I38" s="12" t="s">
        <v>14</v>
      </c>
      <c r="J38" s="1" t="s">
        <v>120</v>
      </c>
    </row>
    <row r="39" spans="1:13" ht="15">
      <c r="A39">
        <v>2015</v>
      </c>
      <c r="B39" s="27">
        <v>3798</v>
      </c>
      <c r="C39" s="27">
        <v>535.40451996597858</v>
      </c>
      <c r="D39" s="27">
        <v>2388</v>
      </c>
      <c r="E39" s="27">
        <v>347.60466049810094</v>
      </c>
      <c r="F39" s="27">
        <f t="shared" ref="F39" si="30">D39+E39</f>
        <v>2735.6046604981011</v>
      </c>
      <c r="G39" s="27">
        <f t="shared" ref="G39" si="31">D39-E39</f>
        <v>2040.3953395018991</v>
      </c>
      <c r="H39" s="22">
        <f t="shared" ref="H39" si="32">B39+D39</f>
        <v>6186</v>
      </c>
      <c r="I39" s="22">
        <f t="shared" ref="I39" si="33">SQRT(((C39)^2)+((E39)^2))</f>
        <v>638.34708427312489</v>
      </c>
      <c r="J39" s="10">
        <f t="shared" ref="J39" si="34">D39/H39</f>
        <v>0.38603297769156159</v>
      </c>
    </row>
    <row r="41" spans="1:13" ht="43.2">
      <c r="A41" t="s">
        <v>0</v>
      </c>
      <c r="B41" s="1" t="s">
        <v>106</v>
      </c>
      <c r="C41" t="s">
        <v>5</v>
      </c>
      <c r="D41" s="1" t="s">
        <v>110</v>
      </c>
      <c r="E41" s="1" t="s">
        <v>5</v>
      </c>
      <c r="F41" s="1" t="s">
        <v>114</v>
      </c>
      <c r="G41" s="1" t="s">
        <v>118</v>
      </c>
      <c r="H41" s="21" t="s">
        <v>119</v>
      </c>
      <c r="I41" s="12" t="s">
        <v>14</v>
      </c>
      <c r="J41" s="1" t="s">
        <v>120</v>
      </c>
    </row>
    <row r="42" spans="1:13" ht="15">
      <c r="A42">
        <v>2015</v>
      </c>
      <c r="B42" s="27">
        <v>2241</v>
      </c>
      <c r="C42" s="27">
        <v>245.06529742091189</v>
      </c>
      <c r="D42" s="27">
        <v>391</v>
      </c>
      <c r="E42" s="27">
        <v>158.11388300841898</v>
      </c>
      <c r="F42" s="27">
        <f t="shared" ref="F42" si="35">D42+E42</f>
        <v>549.11388300841895</v>
      </c>
      <c r="G42" s="27">
        <f t="shared" ref="G42" si="36">D42-E42</f>
        <v>232.88611699158102</v>
      </c>
      <c r="H42" s="22">
        <f t="shared" ref="H42" si="37">B42+D42</f>
        <v>2632</v>
      </c>
      <c r="I42" s="22">
        <f t="shared" ref="I42" si="38">SQRT(((C42)^2)+((E42)^2))</f>
        <v>291.64533255308578</v>
      </c>
      <c r="J42" s="10">
        <f t="shared" ref="J42" si="39">D42/H42</f>
        <v>0.14855623100303952</v>
      </c>
    </row>
    <row r="44" spans="1:13">
      <c r="B44" t="s">
        <v>102</v>
      </c>
      <c r="D44" t="s">
        <v>101</v>
      </c>
    </row>
    <row r="45" spans="1:13" ht="15">
      <c r="B45" s="44">
        <f>SUM(B33,B36,B39,B42)</f>
        <v>55607</v>
      </c>
      <c r="C45" s="18"/>
      <c r="D45" s="18">
        <f>SUM(D33,D36,D39,D42)</f>
        <v>17738</v>
      </c>
      <c r="E45" s="18"/>
      <c r="F45" s="18"/>
      <c r="G45" s="18"/>
      <c r="H45" s="22"/>
      <c r="I45" s="22"/>
      <c r="J45" s="10"/>
    </row>
    <row r="46" spans="1:13" ht="15">
      <c r="C46" s="18" t="s">
        <v>55</v>
      </c>
      <c r="D46" s="10">
        <f>D42/D45</f>
        <v>2.2043071372195286E-2</v>
      </c>
      <c r="E46" s="18"/>
      <c r="F46" s="18"/>
      <c r="G46" s="18"/>
      <c r="H46" s="22"/>
      <c r="I46" s="22"/>
      <c r="J46" s="10"/>
    </row>
    <row r="47" spans="1:13" ht="15">
      <c r="C47" s="18" t="s">
        <v>56</v>
      </c>
      <c r="D47" s="10">
        <f>D39/D45</f>
        <v>0.13462622618108017</v>
      </c>
      <c r="E47" s="18"/>
      <c r="F47" s="18"/>
      <c r="G47" s="18"/>
      <c r="H47" s="22"/>
      <c r="I47" s="22"/>
      <c r="J47" s="10"/>
    </row>
    <row r="48" spans="1:13" ht="14.4" thickBot="1">
      <c r="C48" s="18" t="s">
        <v>1</v>
      </c>
      <c r="D48" s="32">
        <f>D33/D45</f>
        <v>0.75758259104746872</v>
      </c>
      <c r="E48" s="18"/>
      <c r="K48"/>
      <c r="L48"/>
      <c r="M48"/>
    </row>
    <row r="49" spans="3:13" ht="14.4" thickBot="1">
      <c r="C49" s="18" t="s">
        <v>2</v>
      </c>
      <c r="D49" s="10">
        <f>D36/D45</f>
        <v>8.5748111399255839E-2</v>
      </c>
      <c r="E49" s="18"/>
      <c r="F49" t="s">
        <v>49</v>
      </c>
      <c r="H49" s="5"/>
      <c r="I49" s="4" t="s">
        <v>3</v>
      </c>
      <c r="J49" s="8" t="s">
        <v>4</v>
      </c>
      <c r="K49" s="8" t="s">
        <v>1</v>
      </c>
      <c r="L49" s="9" t="s">
        <v>2</v>
      </c>
      <c r="M49"/>
    </row>
    <row r="50" spans="3:13" ht="14.4" thickBot="1">
      <c r="D50" s="2"/>
      <c r="E50" s="2"/>
      <c r="H50" s="7">
        <v>2015</v>
      </c>
      <c r="I50" s="34">
        <v>2241</v>
      </c>
      <c r="J50" s="34">
        <v>3798</v>
      </c>
      <c r="K50" s="34">
        <v>23644</v>
      </c>
      <c r="L50" s="34">
        <v>25924</v>
      </c>
      <c r="M50"/>
    </row>
    <row r="51" spans="3:13" ht="14.4" thickBot="1">
      <c r="D51" s="2"/>
      <c r="E51" s="2"/>
      <c r="K51"/>
      <c r="L51"/>
      <c r="M51"/>
    </row>
    <row r="52" spans="3:13" ht="14.4" thickBot="1">
      <c r="D52" s="2"/>
      <c r="E52" s="2"/>
      <c r="F52" t="s">
        <v>50</v>
      </c>
      <c r="H52" s="5"/>
      <c r="I52" s="4" t="s">
        <v>3</v>
      </c>
      <c r="J52" s="8" t="s">
        <v>4</v>
      </c>
      <c r="K52" s="8" t="s">
        <v>1</v>
      </c>
      <c r="L52" s="9" t="s">
        <v>2</v>
      </c>
      <c r="M52"/>
    </row>
    <row r="53" spans="3:13" ht="14.4" thickBot="1">
      <c r="D53" s="2"/>
      <c r="E53" s="2"/>
      <c r="H53" s="7">
        <v>2015</v>
      </c>
      <c r="I53" s="33">
        <v>391</v>
      </c>
      <c r="J53" s="34">
        <v>2388</v>
      </c>
      <c r="K53" s="34">
        <v>13438</v>
      </c>
      <c r="L53" s="34">
        <v>1521</v>
      </c>
      <c r="M53"/>
    </row>
    <row r="54" spans="3:13" ht="14.4" thickBot="1">
      <c r="D54" s="2"/>
      <c r="E54" s="2"/>
      <c r="K54"/>
      <c r="L54"/>
      <c r="M54"/>
    </row>
    <row r="55" spans="3:13" ht="14.4" thickBot="1">
      <c r="F55" t="s">
        <v>51</v>
      </c>
      <c r="H55" s="5"/>
      <c r="I55" s="4" t="s">
        <v>3</v>
      </c>
      <c r="J55" s="8" t="s">
        <v>4</v>
      </c>
      <c r="K55" s="8" t="s">
        <v>1</v>
      </c>
      <c r="L55" s="9" t="s">
        <v>2</v>
      </c>
      <c r="M55"/>
    </row>
    <row r="56" spans="3:13" ht="14.4" thickBot="1">
      <c r="H56" s="7">
        <v>2015</v>
      </c>
      <c r="I56" s="33"/>
      <c r="J56" s="34"/>
      <c r="K56" s="34"/>
      <c r="L56" s="34"/>
      <c r="M56"/>
    </row>
    <row r="57" spans="3:13" ht="14.4" thickBot="1">
      <c r="K57"/>
      <c r="L57"/>
      <c r="M57"/>
    </row>
    <row r="58" spans="3:13" ht="14.4" thickBot="1">
      <c r="F58" t="s">
        <v>53</v>
      </c>
      <c r="H58" s="5"/>
      <c r="I58" s="4" t="s">
        <v>3</v>
      </c>
      <c r="J58" s="8" t="s">
        <v>4</v>
      </c>
      <c r="K58" s="8" t="s">
        <v>1</v>
      </c>
      <c r="L58" s="9" t="s">
        <v>2</v>
      </c>
      <c r="M58"/>
    </row>
    <row r="59" spans="3:13" ht="14.4" thickBot="1">
      <c r="H59" s="7">
        <v>2015</v>
      </c>
      <c r="I59" s="23" t="e">
        <f>I53/I56</f>
        <v>#DIV/0!</v>
      </c>
      <c r="J59" s="23" t="e">
        <f>J53/J56</f>
        <v>#DIV/0!</v>
      </c>
      <c r="K59" s="23" t="e">
        <f>K53/K56</f>
        <v>#DIV/0!</v>
      </c>
      <c r="L59" s="23" t="e">
        <f>L53/L56</f>
        <v>#DIV/0!</v>
      </c>
      <c r="M59"/>
    </row>
    <row r="60" spans="3:13">
      <c r="K60"/>
      <c r="L60"/>
      <c r="M60"/>
    </row>
    <row r="61" spans="3:13">
      <c r="K61"/>
      <c r="L61"/>
      <c r="M61"/>
    </row>
    <row r="62" spans="3:13">
      <c r="K62"/>
      <c r="L62"/>
      <c r="M6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F1" workbookViewId="0">
      <selection activeCell="U3" sqref="U3:V3"/>
    </sheetView>
  </sheetViews>
  <sheetFormatPr defaultRowHeight="13.8"/>
  <cols>
    <col min="10" max="10" width="19.8984375" customWidth="1"/>
    <col min="11" max="11" width="12.3984375" customWidth="1"/>
    <col min="12" max="15" width="9" customWidth="1"/>
    <col min="17" max="17" width="19.8984375" customWidth="1"/>
    <col min="18" max="18" width="12.3984375" customWidth="1"/>
  </cols>
  <sheetData>
    <row r="1" spans="1:22">
      <c r="A1" s="3">
        <v>2016</v>
      </c>
      <c r="J1" s="58" t="s">
        <v>47</v>
      </c>
      <c r="K1" s="58"/>
      <c r="L1" s="58"/>
      <c r="M1" s="58"/>
      <c r="N1" s="58"/>
      <c r="O1" s="58"/>
      <c r="P1" s="38"/>
      <c r="Q1" s="58" t="s">
        <v>48</v>
      </c>
      <c r="R1" s="58"/>
      <c r="S1" s="58"/>
      <c r="T1" s="58"/>
      <c r="U1" s="58"/>
      <c r="V1" s="58"/>
    </row>
    <row r="2" spans="1:22" ht="15.6">
      <c r="B2" s="59" t="s">
        <v>6</v>
      </c>
      <c r="C2" s="60"/>
      <c r="D2" s="61"/>
      <c r="E2" s="57">
        <v>91805</v>
      </c>
      <c r="F2" s="55"/>
      <c r="G2" s="55"/>
      <c r="H2" s="37">
        <v>1471</v>
      </c>
      <c r="J2" s="12" t="s">
        <v>59</v>
      </c>
      <c r="K2" s="12" t="s">
        <v>60</v>
      </c>
      <c r="L2" s="12" t="s">
        <v>61</v>
      </c>
      <c r="M2" s="11"/>
      <c r="N2" s="11" t="s">
        <v>62</v>
      </c>
      <c r="O2" s="12" t="s">
        <v>63</v>
      </c>
      <c r="P2" s="17"/>
      <c r="Q2" s="12" t="s">
        <v>59</v>
      </c>
      <c r="R2" s="12" t="s">
        <v>60</v>
      </c>
      <c r="S2" s="12" t="s">
        <v>61</v>
      </c>
      <c r="T2" s="11"/>
      <c r="U2" s="11" t="s">
        <v>62</v>
      </c>
      <c r="V2" s="12" t="s">
        <v>63</v>
      </c>
    </row>
    <row r="3" spans="1:22" ht="15.6" customHeight="1">
      <c r="B3" s="59" t="s">
        <v>7</v>
      </c>
      <c r="C3" s="60"/>
      <c r="D3" s="61"/>
      <c r="E3" s="57">
        <v>19786</v>
      </c>
      <c r="F3" s="55"/>
      <c r="G3" s="55"/>
      <c r="H3" s="37">
        <v>1512</v>
      </c>
      <c r="J3" s="13"/>
      <c r="K3" s="14">
        <f>E5</f>
        <v>1197</v>
      </c>
      <c r="L3" s="15">
        <f>H5</f>
        <v>283</v>
      </c>
      <c r="M3" s="16"/>
      <c r="N3" s="17">
        <f>K3+K5+K7+K9+K11+K13+K15+K17+K19+K21+K23+K25</f>
        <v>2193</v>
      </c>
      <c r="O3" s="17">
        <f>SQRT(((L3)^2)+((L5)^2)+((L7)^2)+((L9)^2)+((L11)^2)+((L13)^2)+((L15)^2)+((L17)^2)+((L19)^2)+((L21)^2)+((L23)^2)+((L25)^2))</f>
        <v>373.01206414806478</v>
      </c>
      <c r="P3" s="11"/>
      <c r="Q3" s="13"/>
      <c r="R3" s="14">
        <f>E20</f>
        <v>1671</v>
      </c>
      <c r="S3" s="15">
        <f>H20</f>
        <v>293</v>
      </c>
      <c r="T3" s="16"/>
      <c r="U3" s="17">
        <f>R3+R5+R7+R9+R11+R13+R15+R17+R19+R21+R23+R25</f>
        <v>3989</v>
      </c>
      <c r="V3" s="17">
        <f>SQRT(((S3)^2)+((S5)^2)+((S7)^2)+((S9)^2)+((S11)^2)+((S13)^2)+((S15)^2)+((S17)^2)+((S19)^2)+((S21)^2)+((S23)^2)+((S25)^2))</f>
        <v>614.36878175896925</v>
      </c>
    </row>
    <row r="4" spans="1:22" ht="15">
      <c r="B4" s="59" t="s">
        <v>8</v>
      </c>
      <c r="C4" s="60"/>
      <c r="D4" s="61"/>
      <c r="E4" s="57">
        <v>8760</v>
      </c>
      <c r="F4" s="55"/>
      <c r="G4" s="55"/>
      <c r="H4" s="36">
        <v>811</v>
      </c>
      <c r="J4" s="12" t="s">
        <v>64</v>
      </c>
      <c r="K4" s="12" t="s">
        <v>65</v>
      </c>
      <c r="L4" s="12" t="s">
        <v>66</v>
      </c>
      <c r="M4" s="11"/>
      <c r="N4" s="11"/>
      <c r="O4" s="11"/>
      <c r="P4" s="11"/>
      <c r="Q4" s="12" t="s">
        <v>64</v>
      </c>
      <c r="R4" s="12" t="s">
        <v>65</v>
      </c>
      <c r="S4" s="12" t="s">
        <v>66</v>
      </c>
      <c r="T4" s="11"/>
      <c r="U4" s="11"/>
      <c r="V4" s="11"/>
    </row>
    <row r="5" spans="1:22" ht="15.6" customHeight="1">
      <c r="B5" s="59" t="s">
        <v>67</v>
      </c>
      <c r="C5" s="60"/>
      <c r="D5" s="61"/>
      <c r="E5" s="57">
        <v>1197</v>
      </c>
      <c r="F5" s="55"/>
      <c r="G5" s="55"/>
      <c r="H5" s="36">
        <v>283</v>
      </c>
      <c r="J5" s="13"/>
      <c r="K5" s="14">
        <f>E12</f>
        <v>996</v>
      </c>
      <c r="L5" s="15">
        <f>H12</f>
        <v>243</v>
      </c>
      <c r="M5" s="11"/>
      <c r="N5" s="11"/>
      <c r="O5" s="11"/>
      <c r="P5" s="11"/>
      <c r="Q5" s="13"/>
      <c r="R5" s="14">
        <f>E27</f>
        <v>2318</v>
      </c>
      <c r="S5" s="15">
        <f>H27</f>
        <v>540</v>
      </c>
      <c r="T5" s="11"/>
      <c r="U5" s="11"/>
      <c r="V5" s="11"/>
    </row>
    <row r="6" spans="1:22" ht="15.6" customHeight="1">
      <c r="B6" s="59" t="s">
        <v>68</v>
      </c>
      <c r="C6" s="60"/>
      <c r="D6" s="61"/>
      <c r="E6" s="56">
        <v>83</v>
      </c>
      <c r="F6" s="55"/>
      <c r="G6" s="55"/>
      <c r="H6" s="36">
        <v>62</v>
      </c>
      <c r="J6" s="12"/>
      <c r="K6" s="12"/>
      <c r="L6" s="12"/>
      <c r="M6" s="11"/>
      <c r="N6" s="11"/>
      <c r="O6" s="11"/>
      <c r="P6" s="11"/>
      <c r="Q6" s="12"/>
      <c r="R6" s="12"/>
      <c r="S6" s="12"/>
      <c r="T6" s="11"/>
      <c r="U6" s="11"/>
      <c r="V6" s="11"/>
    </row>
    <row r="7" spans="1:22" ht="15.6" customHeight="1">
      <c r="B7" s="59" t="s">
        <v>72</v>
      </c>
      <c r="C7" s="60"/>
      <c r="D7" s="61"/>
      <c r="E7" s="57">
        <v>1678</v>
      </c>
      <c r="F7" s="55"/>
      <c r="G7" s="55"/>
      <c r="H7" s="36">
        <v>348</v>
      </c>
      <c r="J7" s="13"/>
      <c r="K7" s="14"/>
      <c r="L7" s="15"/>
      <c r="M7" s="11"/>
      <c r="N7" s="11"/>
      <c r="O7" s="11"/>
      <c r="P7" s="11"/>
      <c r="Q7" s="13"/>
      <c r="R7" s="14"/>
      <c r="S7" s="15"/>
      <c r="T7" s="11"/>
      <c r="U7" s="11"/>
      <c r="V7" s="11"/>
    </row>
    <row r="8" spans="1:22" ht="15.6" customHeight="1">
      <c r="B8" s="59" t="s">
        <v>73</v>
      </c>
      <c r="C8" s="60"/>
      <c r="D8" s="61"/>
      <c r="E8" s="56">
        <v>630</v>
      </c>
      <c r="F8" s="55"/>
      <c r="G8" s="55"/>
      <c r="H8" s="36">
        <v>212</v>
      </c>
      <c r="J8" s="12"/>
      <c r="K8" s="12"/>
      <c r="L8" s="12"/>
      <c r="M8" s="11"/>
      <c r="N8" s="11"/>
      <c r="O8" s="11"/>
      <c r="P8" s="11"/>
      <c r="Q8" s="12"/>
      <c r="R8" s="12"/>
      <c r="S8" s="12"/>
      <c r="T8" s="11"/>
      <c r="U8" s="11"/>
      <c r="V8" s="11"/>
    </row>
    <row r="9" spans="1:22" ht="15.6" customHeight="1">
      <c r="B9" s="59" t="s">
        <v>77</v>
      </c>
      <c r="C9" s="60"/>
      <c r="D9" s="61"/>
      <c r="E9" s="56">
        <v>200</v>
      </c>
      <c r="F9" s="55"/>
      <c r="G9" s="55"/>
      <c r="H9" s="36">
        <v>112</v>
      </c>
      <c r="J9" s="13"/>
      <c r="K9" s="14"/>
      <c r="L9" s="15"/>
      <c r="M9" s="11"/>
      <c r="N9" s="11"/>
      <c r="O9" s="11"/>
      <c r="P9" s="11"/>
      <c r="Q9" s="13"/>
      <c r="R9" s="14"/>
      <c r="S9" s="15"/>
      <c r="T9" s="11"/>
      <c r="U9" s="11"/>
      <c r="V9" s="11"/>
    </row>
    <row r="10" spans="1:22" ht="15.6" customHeight="1">
      <c r="B10" s="59" t="s">
        <v>78</v>
      </c>
      <c r="C10" s="60"/>
      <c r="D10" s="61"/>
      <c r="E10" s="56">
        <v>295</v>
      </c>
      <c r="F10" s="55"/>
      <c r="G10" s="55"/>
      <c r="H10" s="36">
        <v>101</v>
      </c>
      <c r="J10" s="12"/>
      <c r="K10" s="12"/>
      <c r="L10" s="12"/>
      <c r="M10" s="11"/>
      <c r="N10" s="11"/>
      <c r="O10" s="11"/>
      <c r="P10" s="11"/>
      <c r="Q10" s="12"/>
      <c r="R10" s="12"/>
      <c r="S10" s="12"/>
      <c r="T10" s="11"/>
      <c r="U10" s="11"/>
      <c r="V10" s="11"/>
    </row>
    <row r="11" spans="1:22" ht="15">
      <c r="B11" s="59" t="s">
        <v>9</v>
      </c>
      <c r="C11" s="60"/>
      <c r="D11" s="61"/>
      <c r="E11" s="57">
        <v>11026</v>
      </c>
      <c r="F11" s="55"/>
      <c r="G11" s="55"/>
      <c r="H11" s="37">
        <v>1020</v>
      </c>
      <c r="J11" s="13"/>
      <c r="K11" s="14"/>
      <c r="L11" s="15"/>
      <c r="M11" s="11"/>
      <c r="N11" s="11"/>
      <c r="O11" s="11"/>
      <c r="P11" s="11"/>
      <c r="Q11" s="13"/>
      <c r="R11" s="14"/>
      <c r="S11" s="15"/>
      <c r="T11" s="11"/>
      <c r="U11" s="11"/>
      <c r="V11" s="11"/>
    </row>
    <row r="12" spans="1:22" ht="15.6" customHeight="1">
      <c r="B12" s="59" t="s">
        <v>67</v>
      </c>
      <c r="C12" s="60"/>
      <c r="D12" s="61"/>
      <c r="E12" s="56">
        <v>996</v>
      </c>
      <c r="F12" s="55"/>
      <c r="G12" s="55"/>
      <c r="H12" s="36">
        <v>243</v>
      </c>
      <c r="J12" s="12"/>
      <c r="K12" s="12"/>
      <c r="L12" s="12"/>
      <c r="M12" s="11"/>
      <c r="N12" s="11"/>
      <c r="O12" s="11"/>
      <c r="P12" s="11"/>
      <c r="Q12" s="12"/>
      <c r="R12" s="12"/>
      <c r="S12" s="12"/>
      <c r="T12" s="11"/>
      <c r="U12" s="11"/>
      <c r="V12" s="11"/>
    </row>
    <row r="13" spans="1:22" ht="15.6" customHeight="1">
      <c r="B13" s="59" t="s">
        <v>68</v>
      </c>
      <c r="C13" s="60"/>
      <c r="D13" s="61"/>
      <c r="E13" s="56">
        <v>129</v>
      </c>
      <c r="F13" s="55"/>
      <c r="G13" s="55"/>
      <c r="H13" s="36">
        <v>86</v>
      </c>
      <c r="J13" s="13"/>
      <c r="K13" s="14"/>
      <c r="L13" s="15"/>
      <c r="M13" s="11"/>
      <c r="N13" s="11"/>
      <c r="O13" s="11"/>
      <c r="P13" s="11"/>
      <c r="Q13" s="13"/>
      <c r="R13" s="14"/>
      <c r="S13" s="15"/>
      <c r="T13" s="11"/>
      <c r="U13" s="11"/>
      <c r="V13" s="11"/>
    </row>
    <row r="14" spans="1:22" ht="15.6" customHeight="1">
      <c r="B14" s="59" t="s">
        <v>72</v>
      </c>
      <c r="C14" s="60"/>
      <c r="D14" s="61"/>
      <c r="E14" s="57">
        <v>1426</v>
      </c>
      <c r="F14" s="55"/>
      <c r="G14" s="55"/>
      <c r="H14" s="36">
        <v>327</v>
      </c>
      <c r="J14" s="12"/>
      <c r="K14" s="12"/>
      <c r="L14" s="12"/>
      <c r="M14" s="11"/>
      <c r="N14" s="11"/>
      <c r="O14" s="11"/>
      <c r="P14" s="11"/>
      <c r="Q14" s="12"/>
      <c r="R14" s="12"/>
      <c r="S14" s="12"/>
      <c r="T14" s="11"/>
      <c r="U14" s="11"/>
      <c r="V14" s="11"/>
    </row>
    <row r="15" spans="1:22" ht="15.6" customHeight="1">
      <c r="B15" s="59" t="s">
        <v>73</v>
      </c>
      <c r="C15" s="60"/>
      <c r="D15" s="61"/>
      <c r="E15" s="56">
        <v>352</v>
      </c>
      <c r="F15" s="55"/>
      <c r="G15" s="55"/>
      <c r="H15" s="36">
        <v>152</v>
      </c>
      <c r="J15" s="13"/>
      <c r="K15" s="14"/>
      <c r="L15" s="15"/>
      <c r="M15" s="11"/>
      <c r="N15" s="11"/>
      <c r="O15" s="11"/>
      <c r="P15" s="11"/>
      <c r="Q15" s="13"/>
      <c r="R15" s="14"/>
      <c r="S15" s="15"/>
      <c r="T15" s="11"/>
      <c r="U15" s="11"/>
      <c r="V15" s="11"/>
    </row>
    <row r="16" spans="1:22" ht="15.6" customHeight="1">
      <c r="B16" s="59" t="s">
        <v>77</v>
      </c>
      <c r="C16" s="60"/>
      <c r="D16" s="61"/>
      <c r="E16" s="56">
        <v>269</v>
      </c>
      <c r="F16" s="55"/>
      <c r="G16" s="55"/>
      <c r="H16" s="36">
        <v>126</v>
      </c>
      <c r="J16" s="12"/>
      <c r="K16" s="12"/>
      <c r="L16" s="12"/>
      <c r="M16" s="11"/>
      <c r="N16" s="11"/>
      <c r="O16" s="11"/>
      <c r="P16" s="11"/>
      <c r="Q16" s="12"/>
      <c r="R16" s="12"/>
      <c r="S16" s="12"/>
      <c r="T16" s="11"/>
      <c r="U16" s="11"/>
      <c r="V16" s="11"/>
    </row>
    <row r="17" spans="2:22" ht="15.6" customHeight="1">
      <c r="B17" s="59" t="s">
        <v>78</v>
      </c>
      <c r="C17" s="60"/>
      <c r="D17" s="61"/>
      <c r="E17" s="56">
        <v>383</v>
      </c>
      <c r="F17" s="55"/>
      <c r="G17" s="55"/>
      <c r="H17" s="36">
        <v>160</v>
      </c>
      <c r="J17" s="13"/>
      <c r="K17" s="14"/>
      <c r="L17" s="15"/>
      <c r="M17" s="11"/>
      <c r="N17" s="11"/>
      <c r="O17" s="11"/>
      <c r="P17" s="11"/>
      <c r="Q17" s="13"/>
      <c r="R17" s="14"/>
      <c r="S17" s="15"/>
      <c r="T17" s="11"/>
      <c r="U17" s="11"/>
      <c r="V17" s="11"/>
    </row>
    <row r="18" spans="2:22" ht="15.6" customHeight="1">
      <c r="B18" s="59" t="s">
        <v>46</v>
      </c>
      <c r="C18" s="60"/>
      <c r="D18" s="61"/>
      <c r="E18" s="57">
        <v>72019</v>
      </c>
      <c r="F18" s="55"/>
      <c r="G18" s="55"/>
      <c r="H18" s="37">
        <v>2051</v>
      </c>
      <c r="J18" s="12"/>
      <c r="K18" s="12"/>
      <c r="L18" s="12"/>
      <c r="M18" s="11"/>
      <c r="N18" s="39"/>
      <c r="O18" s="11"/>
      <c r="P18" s="11"/>
      <c r="Q18" s="12"/>
      <c r="R18" s="12"/>
      <c r="S18" s="12"/>
      <c r="T18" s="11"/>
      <c r="U18" s="11"/>
      <c r="V18" s="11"/>
    </row>
    <row r="19" spans="2:22" ht="15">
      <c r="B19" s="59" t="s">
        <v>8</v>
      </c>
      <c r="C19" s="60"/>
      <c r="D19" s="61"/>
      <c r="E19" s="57">
        <v>34934</v>
      </c>
      <c r="F19" s="55"/>
      <c r="G19" s="55"/>
      <c r="H19" s="37">
        <v>1082</v>
      </c>
      <c r="J19" s="13"/>
      <c r="K19" s="14"/>
      <c r="L19" s="15"/>
      <c r="M19" s="11"/>
      <c r="N19" s="11"/>
      <c r="O19" s="11"/>
      <c r="P19" s="11"/>
      <c r="Q19" s="13"/>
      <c r="R19" s="14"/>
      <c r="S19" s="15"/>
      <c r="T19" s="11"/>
      <c r="U19" s="11"/>
      <c r="V19" s="11"/>
    </row>
    <row r="20" spans="2:22" ht="15.6" customHeight="1">
      <c r="B20" s="59" t="s">
        <v>67</v>
      </c>
      <c r="C20" s="60"/>
      <c r="D20" s="61"/>
      <c r="E20" s="57">
        <v>1671</v>
      </c>
      <c r="F20" s="55"/>
      <c r="G20" s="55"/>
      <c r="H20" s="36">
        <v>293</v>
      </c>
      <c r="J20" s="12"/>
      <c r="K20" s="12"/>
      <c r="L20" s="12"/>
      <c r="M20" s="11"/>
      <c r="N20" s="11"/>
      <c r="O20" s="11"/>
      <c r="P20" s="11"/>
      <c r="Q20" s="12"/>
      <c r="R20" s="12"/>
      <c r="S20" s="12"/>
      <c r="T20" s="11"/>
      <c r="U20" s="11"/>
      <c r="V20" s="11"/>
    </row>
    <row r="21" spans="2:22" ht="15.6" customHeight="1">
      <c r="B21" s="59" t="s">
        <v>68</v>
      </c>
      <c r="C21" s="60"/>
      <c r="D21" s="61"/>
      <c r="E21" s="56">
        <v>319</v>
      </c>
      <c r="F21" s="55"/>
      <c r="G21" s="55"/>
      <c r="H21" s="36">
        <v>137</v>
      </c>
      <c r="J21" s="13"/>
      <c r="K21" s="14"/>
      <c r="L21" s="15"/>
      <c r="M21" s="11"/>
      <c r="N21" s="11"/>
      <c r="O21" s="11"/>
      <c r="P21" s="40"/>
      <c r="Q21" s="13"/>
      <c r="R21" s="14"/>
      <c r="S21" s="15"/>
      <c r="T21" s="11"/>
      <c r="U21" s="11"/>
      <c r="V21" s="11"/>
    </row>
    <row r="22" spans="2:22" ht="15.6" customHeight="1">
      <c r="B22" s="59" t="s">
        <v>72</v>
      </c>
      <c r="C22" s="60"/>
      <c r="D22" s="61"/>
      <c r="E22" s="57">
        <v>2671</v>
      </c>
      <c r="F22" s="55"/>
      <c r="G22" s="55"/>
      <c r="H22" s="36">
        <v>357</v>
      </c>
      <c r="J22" s="12"/>
      <c r="K22" s="12"/>
      <c r="L22" s="12"/>
      <c r="M22" s="40"/>
      <c r="N22" s="40"/>
      <c r="O22" s="40"/>
      <c r="P22" s="40"/>
      <c r="Q22" s="12"/>
      <c r="R22" s="12"/>
      <c r="S22" s="12"/>
    </row>
    <row r="23" spans="2:22" ht="15.6" customHeight="1">
      <c r="B23" s="59" t="s">
        <v>73</v>
      </c>
      <c r="C23" s="60"/>
      <c r="D23" s="61"/>
      <c r="E23" s="57">
        <v>1130</v>
      </c>
      <c r="F23" s="55"/>
      <c r="G23" s="55"/>
      <c r="H23" s="36">
        <v>287</v>
      </c>
      <c r="J23" s="13"/>
      <c r="K23" s="14"/>
      <c r="L23" s="15"/>
      <c r="M23" s="40"/>
      <c r="N23" s="40"/>
      <c r="O23" s="40"/>
      <c r="P23" s="40"/>
      <c r="Q23" s="13"/>
      <c r="R23" s="14"/>
      <c r="S23" s="15"/>
    </row>
    <row r="24" spans="2:22" ht="15.6" customHeight="1">
      <c r="B24" s="59" t="s">
        <v>77</v>
      </c>
      <c r="C24" s="60"/>
      <c r="D24" s="61"/>
      <c r="E24" s="56">
        <v>486</v>
      </c>
      <c r="F24" s="55"/>
      <c r="G24" s="55"/>
      <c r="H24" s="36">
        <v>175</v>
      </c>
      <c r="J24" s="12"/>
      <c r="K24" s="12"/>
      <c r="L24" s="12"/>
      <c r="M24" s="40"/>
      <c r="N24" s="40"/>
      <c r="O24" s="40"/>
      <c r="P24" s="40"/>
      <c r="Q24" s="12"/>
      <c r="R24" s="12"/>
      <c r="S24" s="12"/>
    </row>
    <row r="25" spans="2:22" ht="15.6" customHeight="1">
      <c r="B25" s="59" t="s">
        <v>78</v>
      </c>
      <c r="C25" s="60"/>
      <c r="D25" s="61"/>
      <c r="E25" s="57">
        <v>1028</v>
      </c>
      <c r="F25" s="55"/>
      <c r="G25" s="55"/>
      <c r="H25" s="36">
        <v>210</v>
      </c>
      <c r="J25" s="13"/>
      <c r="K25" s="14"/>
      <c r="L25" s="15"/>
      <c r="M25" s="40"/>
      <c r="N25" s="40"/>
      <c r="O25" s="40"/>
      <c r="P25" s="40"/>
      <c r="Q25" s="13"/>
      <c r="R25" s="14"/>
      <c r="S25" s="15"/>
    </row>
    <row r="26" spans="2:22">
      <c r="B26" s="59" t="s">
        <v>9</v>
      </c>
      <c r="C26" s="60"/>
      <c r="D26" s="61"/>
      <c r="E26" s="57">
        <v>37085</v>
      </c>
      <c r="F26" s="55"/>
      <c r="G26" s="55"/>
      <c r="H26" s="37">
        <v>1469</v>
      </c>
    </row>
    <row r="27" spans="2:22" ht="13.8" customHeight="1">
      <c r="B27" s="59" t="s">
        <v>67</v>
      </c>
      <c r="C27" s="60"/>
      <c r="D27" s="61"/>
      <c r="E27" s="57">
        <v>2318</v>
      </c>
      <c r="F27" s="55"/>
      <c r="G27" s="55"/>
      <c r="H27" s="36">
        <v>540</v>
      </c>
    </row>
    <row r="28" spans="2:22" ht="13.8" customHeight="1">
      <c r="B28" s="59" t="s">
        <v>68</v>
      </c>
      <c r="C28" s="60"/>
      <c r="D28" s="61"/>
      <c r="E28" s="56">
        <v>813</v>
      </c>
      <c r="F28" s="55"/>
      <c r="G28" s="55"/>
      <c r="H28" s="36">
        <v>312</v>
      </c>
    </row>
    <row r="29" spans="2:22" ht="13.8" customHeight="1">
      <c r="B29" s="59" t="s">
        <v>72</v>
      </c>
      <c r="C29" s="60"/>
      <c r="D29" s="61"/>
      <c r="E29" s="57">
        <v>2578</v>
      </c>
      <c r="F29" s="55"/>
      <c r="G29" s="55"/>
      <c r="H29" s="36">
        <v>461</v>
      </c>
    </row>
    <row r="30" spans="2:22" ht="13.8" customHeight="1">
      <c r="B30" s="59" t="s">
        <v>73</v>
      </c>
      <c r="C30" s="60"/>
      <c r="D30" s="61"/>
      <c r="E30" s="57">
        <v>1147</v>
      </c>
      <c r="F30" s="55"/>
      <c r="G30" s="55"/>
      <c r="H30" s="36">
        <v>260</v>
      </c>
    </row>
    <row r="31" spans="2:22" ht="13.8" customHeight="1">
      <c r="B31" s="59" t="s">
        <v>77</v>
      </c>
      <c r="C31" s="60"/>
      <c r="D31" s="61"/>
      <c r="E31" s="56">
        <v>485</v>
      </c>
      <c r="F31" s="55"/>
      <c r="G31" s="55"/>
      <c r="H31" s="36">
        <v>171</v>
      </c>
    </row>
    <row r="32" spans="2:22" ht="13.8" customHeight="1">
      <c r="B32" s="59" t="s">
        <v>78</v>
      </c>
      <c r="C32" s="60"/>
      <c r="D32" s="61"/>
      <c r="E32" s="56">
        <v>918</v>
      </c>
      <c r="F32" s="55"/>
      <c r="G32" s="55"/>
      <c r="H32" s="36">
        <v>225</v>
      </c>
    </row>
    <row r="35" spans="1:22" ht="15.6" customHeight="1"/>
    <row r="37" spans="1:22" ht="15.6" customHeight="1">
      <c r="A37" s="19"/>
      <c r="B37" s="19"/>
      <c r="C37" s="19"/>
      <c r="D37" s="19"/>
      <c r="E37" s="19"/>
      <c r="F37" s="19"/>
      <c r="G37" s="19"/>
      <c r="H37" s="19"/>
      <c r="I37" s="19"/>
      <c r="J37" s="58" t="s">
        <v>47</v>
      </c>
      <c r="K37" s="58"/>
      <c r="L37" s="58"/>
      <c r="M37" s="58"/>
      <c r="N37" s="58"/>
      <c r="O37" s="58"/>
      <c r="Q37" s="58" t="s">
        <v>48</v>
      </c>
      <c r="R37" s="58"/>
      <c r="S37" s="58"/>
      <c r="T37" s="58"/>
      <c r="U37" s="58"/>
      <c r="V37" s="58"/>
    </row>
    <row r="38" spans="1:22" ht="15.6" customHeight="1">
      <c r="B38" s="46" t="s">
        <v>6</v>
      </c>
      <c r="C38" s="47"/>
      <c r="D38" s="48"/>
      <c r="E38" s="49">
        <v>90447</v>
      </c>
      <c r="F38" s="50"/>
      <c r="G38" s="51"/>
      <c r="H38" s="37">
        <v>1360</v>
      </c>
      <c r="J38" s="12" t="s">
        <v>10</v>
      </c>
      <c r="K38" s="12" t="s">
        <v>11</v>
      </c>
      <c r="L38" s="12" t="s">
        <v>12</v>
      </c>
      <c r="M38" s="11"/>
      <c r="N38" s="11" t="s">
        <v>13</v>
      </c>
      <c r="O38" s="12" t="s">
        <v>14</v>
      </c>
      <c r="Q38" s="12" t="s">
        <v>10</v>
      </c>
      <c r="R38" s="12" t="s">
        <v>11</v>
      </c>
      <c r="S38" s="12" t="s">
        <v>12</v>
      </c>
      <c r="T38" s="11"/>
      <c r="U38" s="11" t="s">
        <v>13</v>
      </c>
      <c r="V38" s="12" t="s">
        <v>14</v>
      </c>
    </row>
    <row r="39" spans="1:22" ht="15.6" customHeight="1">
      <c r="B39" s="46" t="s">
        <v>7</v>
      </c>
      <c r="C39" s="47"/>
      <c r="D39" s="48"/>
      <c r="E39" s="49">
        <v>20458</v>
      </c>
      <c r="F39" s="50"/>
      <c r="G39" s="51"/>
      <c r="H39" s="37">
        <v>1698</v>
      </c>
      <c r="J39" s="13"/>
      <c r="K39" s="14">
        <v>1387</v>
      </c>
      <c r="L39" s="15">
        <v>277</v>
      </c>
      <c r="M39" s="16"/>
      <c r="N39" s="17">
        <f>K39+K41+K43+K45+K47+K49+K51+K53+K55+K57+K59+K61</f>
        <v>2388</v>
      </c>
      <c r="O39" s="17">
        <f>SQRT(((L39)^2)+((L41)^2)+((L43)^2)+((L45)^2)+((L47)^2)+((L49)^2)+((L51)^2)+((L53)^2)+((L55)^2)+((L57)^2)+((L59)^2)+((L61)^2))</f>
        <v>347.60466049810094</v>
      </c>
      <c r="Q39" s="13"/>
      <c r="R39" s="14">
        <v>1543</v>
      </c>
      <c r="S39" s="15">
        <v>323</v>
      </c>
      <c r="T39" s="16"/>
      <c r="U39" s="17">
        <f>R39+R41+R43+R45+R47+R49+R51+R53+R55+R57+R59+R61</f>
        <v>3798</v>
      </c>
      <c r="V39" s="17">
        <f>SQRT(((S39)^2)+((S41)^2)+((S43)^2)+((S45)^2)+((S47)^2)+((S49)^2)+((S51)^2)+((S53)^2)+((S55)^2)+((S57)^2)+((S59)^2)+((S61)^2))</f>
        <v>535.40451996597858</v>
      </c>
    </row>
    <row r="40" spans="1:22" ht="15.6" customHeight="1">
      <c r="B40" s="46" t="s">
        <v>8</v>
      </c>
      <c r="C40" s="47"/>
      <c r="D40" s="48"/>
      <c r="E40" s="49">
        <v>9196</v>
      </c>
      <c r="F40" s="50"/>
      <c r="G40" s="51"/>
      <c r="H40" s="36">
        <v>882</v>
      </c>
      <c r="J40" s="12" t="s">
        <v>15</v>
      </c>
      <c r="K40" s="12" t="s">
        <v>16</v>
      </c>
      <c r="L40" s="12" t="s">
        <v>17</v>
      </c>
      <c r="M40" s="11"/>
      <c r="N40" s="11"/>
      <c r="O40" s="11"/>
      <c r="Q40" s="12" t="s">
        <v>15</v>
      </c>
      <c r="R40" s="12" t="s">
        <v>16</v>
      </c>
      <c r="S40" s="12" t="s">
        <v>17</v>
      </c>
      <c r="T40" s="11"/>
      <c r="U40" s="11"/>
      <c r="V40" s="11"/>
    </row>
    <row r="41" spans="1:22" ht="15.6" customHeight="1">
      <c r="B41" s="46" t="s">
        <v>67</v>
      </c>
      <c r="C41" s="47"/>
      <c r="D41" s="48"/>
      <c r="E41" s="49">
        <v>1387</v>
      </c>
      <c r="F41" s="50"/>
      <c r="G41" s="51"/>
      <c r="H41" s="36">
        <v>277</v>
      </c>
      <c r="J41" s="13"/>
      <c r="K41" s="14">
        <v>1001</v>
      </c>
      <c r="L41" s="15">
        <v>210</v>
      </c>
      <c r="M41" s="11"/>
      <c r="N41" s="11"/>
      <c r="O41" s="11"/>
      <c r="Q41" s="13"/>
      <c r="R41" s="14">
        <v>2255</v>
      </c>
      <c r="S41" s="15">
        <v>427</v>
      </c>
      <c r="T41" s="11"/>
      <c r="U41" s="11"/>
      <c r="V41" s="11"/>
    </row>
    <row r="42" spans="1:22" ht="15.6" customHeight="1">
      <c r="B42" s="46" t="s">
        <v>68</v>
      </c>
      <c r="C42" s="47"/>
      <c r="D42" s="48"/>
      <c r="E42" s="52">
        <v>90</v>
      </c>
      <c r="F42" s="53"/>
      <c r="G42" s="54"/>
      <c r="H42" s="36">
        <v>67</v>
      </c>
      <c r="J42" s="12" t="s">
        <v>18</v>
      </c>
      <c r="K42" s="12" t="s">
        <v>19</v>
      </c>
      <c r="L42" s="12" t="s">
        <v>20</v>
      </c>
      <c r="M42" s="11"/>
      <c r="N42" s="11"/>
      <c r="O42" s="11"/>
      <c r="Q42" s="12" t="s">
        <v>18</v>
      </c>
      <c r="R42" s="12" t="s">
        <v>19</v>
      </c>
      <c r="S42" s="12" t="s">
        <v>20</v>
      </c>
      <c r="T42" s="11"/>
      <c r="U42" s="11"/>
      <c r="V42" s="11"/>
    </row>
    <row r="43" spans="1:22" ht="15">
      <c r="B43" s="46" t="s">
        <v>72</v>
      </c>
      <c r="C43" s="47"/>
      <c r="D43" s="48"/>
      <c r="E43" s="49">
        <v>1701</v>
      </c>
      <c r="F43" s="50"/>
      <c r="G43" s="51"/>
      <c r="H43" s="36">
        <v>334</v>
      </c>
      <c r="J43" s="13"/>
      <c r="K43" s="14"/>
      <c r="L43" s="15"/>
      <c r="M43" s="11"/>
      <c r="N43" s="11"/>
      <c r="O43" s="11"/>
      <c r="Q43" s="13"/>
      <c r="R43" s="14"/>
      <c r="S43" s="15"/>
      <c r="T43" s="11"/>
      <c r="U43" s="11"/>
      <c r="V43" s="11"/>
    </row>
    <row r="44" spans="1:22" ht="15.6" customHeight="1">
      <c r="B44" s="46" t="s">
        <v>73</v>
      </c>
      <c r="C44" s="47"/>
      <c r="D44" s="48"/>
      <c r="E44" s="52">
        <v>669</v>
      </c>
      <c r="F44" s="53"/>
      <c r="G44" s="54"/>
      <c r="H44" s="36">
        <v>207</v>
      </c>
      <c r="J44" s="12" t="s">
        <v>21</v>
      </c>
      <c r="K44" s="12" t="s">
        <v>22</v>
      </c>
      <c r="L44" s="12" t="s">
        <v>23</v>
      </c>
      <c r="M44" s="11"/>
      <c r="N44" s="11"/>
      <c r="O44" s="11"/>
      <c r="Q44" s="12" t="s">
        <v>21</v>
      </c>
      <c r="R44" s="12" t="s">
        <v>22</v>
      </c>
      <c r="S44" s="12" t="s">
        <v>23</v>
      </c>
      <c r="T44" s="11"/>
      <c r="U44" s="11"/>
      <c r="V44" s="11"/>
    </row>
    <row r="45" spans="1:22" ht="15.6" customHeight="1">
      <c r="B45" s="46" t="s">
        <v>77</v>
      </c>
      <c r="C45" s="47"/>
      <c r="D45" s="48"/>
      <c r="E45" s="52">
        <v>253</v>
      </c>
      <c r="F45" s="53"/>
      <c r="G45" s="54"/>
      <c r="H45" s="36">
        <v>124</v>
      </c>
      <c r="J45" s="13"/>
      <c r="K45" s="14"/>
      <c r="L45" s="15"/>
      <c r="M45" s="11"/>
      <c r="N45" s="11"/>
      <c r="O45" s="11"/>
      <c r="Q45" s="13"/>
      <c r="R45" s="14"/>
      <c r="S45" s="15"/>
      <c r="T45" s="11"/>
      <c r="U45" s="11"/>
      <c r="V45" s="11"/>
    </row>
    <row r="46" spans="1:22" ht="15.6" customHeight="1">
      <c r="B46" s="46" t="s">
        <v>78</v>
      </c>
      <c r="C46" s="47"/>
      <c r="D46" s="48"/>
      <c r="E46" s="52">
        <v>371</v>
      </c>
      <c r="F46" s="53"/>
      <c r="G46" s="54"/>
      <c r="H46" s="36">
        <v>141</v>
      </c>
      <c r="J46" s="12" t="s">
        <v>24</v>
      </c>
      <c r="K46" s="12" t="s">
        <v>25</v>
      </c>
      <c r="L46" s="12" t="s">
        <v>26</v>
      </c>
      <c r="M46" s="11"/>
      <c r="N46" s="11"/>
      <c r="O46" s="11"/>
      <c r="Q46" s="12" t="s">
        <v>24</v>
      </c>
      <c r="R46" s="12" t="s">
        <v>25</v>
      </c>
      <c r="S46" s="12" t="s">
        <v>26</v>
      </c>
      <c r="T46" s="11"/>
      <c r="U46" s="11"/>
      <c r="V46" s="11"/>
    </row>
    <row r="47" spans="1:22" ht="15.6" customHeight="1">
      <c r="B47" s="46" t="s">
        <v>9</v>
      </c>
      <c r="C47" s="47"/>
      <c r="D47" s="48"/>
      <c r="E47" s="49">
        <v>11262</v>
      </c>
      <c r="F47" s="50"/>
      <c r="G47" s="51"/>
      <c r="H47" s="37">
        <v>1164</v>
      </c>
      <c r="J47" s="13"/>
      <c r="K47" s="14"/>
      <c r="L47" s="15"/>
      <c r="M47" s="11"/>
      <c r="N47" s="11"/>
      <c r="O47" s="11"/>
      <c r="Q47" s="13"/>
      <c r="R47" s="14"/>
      <c r="S47" s="15"/>
      <c r="T47" s="11"/>
      <c r="U47" s="11"/>
      <c r="V47" s="11"/>
    </row>
    <row r="48" spans="1:22" ht="15.6" customHeight="1">
      <c r="B48" s="46" t="s">
        <v>67</v>
      </c>
      <c r="C48" s="47"/>
      <c r="D48" s="48"/>
      <c r="E48" s="49">
        <v>1001</v>
      </c>
      <c r="F48" s="50"/>
      <c r="G48" s="51"/>
      <c r="H48" s="36">
        <v>210</v>
      </c>
      <c r="J48" s="12" t="s">
        <v>27</v>
      </c>
      <c r="K48" s="12" t="s">
        <v>28</v>
      </c>
      <c r="L48" s="12" t="s">
        <v>29</v>
      </c>
      <c r="M48" s="11"/>
      <c r="N48" s="11"/>
      <c r="O48" s="11"/>
      <c r="Q48" s="12" t="s">
        <v>27</v>
      </c>
      <c r="R48" s="12" t="s">
        <v>28</v>
      </c>
      <c r="S48" s="12" t="s">
        <v>29</v>
      </c>
      <c r="T48" s="11"/>
      <c r="U48" s="11"/>
      <c r="V48" s="11"/>
    </row>
    <row r="49" spans="2:22" ht="15.6" customHeight="1">
      <c r="B49" s="46" t="s">
        <v>68</v>
      </c>
      <c r="C49" s="47"/>
      <c r="D49" s="48"/>
      <c r="E49" s="52">
        <v>215</v>
      </c>
      <c r="F49" s="53"/>
      <c r="G49" s="54"/>
      <c r="H49" s="36">
        <v>140</v>
      </c>
      <c r="J49" s="13"/>
      <c r="K49" s="14"/>
      <c r="L49" s="15"/>
      <c r="M49" s="11"/>
      <c r="N49" s="11"/>
      <c r="O49" s="11"/>
      <c r="Q49" s="13"/>
      <c r="R49" s="14"/>
      <c r="S49" s="15"/>
      <c r="T49" s="11"/>
      <c r="U49" s="11"/>
      <c r="V49" s="11"/>
    </row>
    <row r="50" spans="2:22" ht="15.6" customHeight="1">
      <c r="B50" s="46" t="s">
        <v>72</v>
      </c>
      <c r="C50" s="47"/>
      <c r="D50" s="48"/>
      <c r="E50" s="49">
        <v>1803</v>
      </c>
      <c r="F50" s="50"/>
      <c r="G50" s="51"/>
      <c r="H50" s="36">
        <v>368</v>
      </c>
      <c r="J50" s="12" t="s">
        <v>30</v>
      </c>
      <c r="K50" s="12" t="s">
        <v>31</v>
      </c>
      <c r="L50" s="12" t="s">
        <v>32</v>
      </c>
      <c r="M50" s="11"/>
      <c r="N50" s="11"/>
      <c r="O50" s="11"/>
      <c r="Q50" s="12" t="s">
        <v>30</v>
      </c>
      <c r="R50" s="12" t="s">
        <v>31</v>
      </c>
      <c r="S50" s="12" t="s">
        <v>32</v>
      </c>
      <c r="T50" s="11"/>
      <c r="U50" s="11"/>
      <c r="V50" s="11"/>
    </row>
    <row r="51" spans="2:22" ht="15">
      <c r="B51" s="46" t="s">
        <v>73</v>
      </c>
      <c r="C51" s="47"/>
      <c r="D51" s="48"/>
      <c r="E51" s="52">
        <v>333</v>
      </c>
      <c r="F51" s="53"/>
      <c r="G51" s="54"/>
      <c r="H51" s="36">
        <v>159</v>
      </c>
      <c r="J51" s="13"/>
      <c r="K51" s="14"/>
      <c r="L51" s="15"/>
      <c r="M51" s="11"/>
      <c r="N51" s="11"/>
      <c r="O51" s="11"/>
      <c r="Q51" s="13"/>
      <c r="R51" s="14"/>
      <c r="S51" s="15"/>
      <c r="T51" s="11"/>
      <c r="U51" s="11"/>
      <c r="V51" s="11"/>
    </row>
    <row r="52" spans="2:22" ht="15.6" customHeight="1">
      <c r="B52" s="46" t="s">
        <v>77</v>
      </c>
      <c r="C52" s="47"/>
      <c r="D52" s="48"/>
      <c r="E52" s="52">
        <v>216</v>
      </c>
      <c r="F52" s="53"/>
      <c r="G52" s="54"/>
      <c r="H52" s="36">
        <v>106</v>
      </c>
      <c r="J52" s="12" t="s">
        <v>33</v>
      </c>
      <c r="K52" s="12" t="s">
        <v>34</v>
      </c>
      <c r="L52" s="12" t="s">
        <v>35</v>
      </c>
      <c r="M52" s="11"/>
      <c r="N52" s="11"/>
      <c r="O52" s="11"/>
      <c r="Q52" s="12" t="s">
        <v>33</v>
      </c>
      <c r="R52" s="12" t="s">
        <v>34</v>
      </c>
      <c r="S52" s="12" t="s">
        <v>35</v>
      </c>
      <c r="T52" s="11"/>
      <c r="U52" s="11"/>
      <c r="V52" s="11"/>
    </row>
    <row r="53" spans="2:22" ht="15.6" customHeight="1">
      <c r="B53" s="46" t="s">
        <v>78</v>
      </c>
      <c r="C53" s="47"/>
      <c r="D53" s="48"/>
      <c r="E53" s="52">
        <v>263</v>
      </c>
      <c r="F53" s="53"/>
      <c r="G53" s="54"/>
      <c r="H53" s="36">
        <v>118</v>
      </c>
      <c r="J53" s="13"/>
      <c r="K53" s="14"/>
      <c r="L53" s="15"/>
      <c r="M53" s="11"/>
      <c r="N53" s="11"/>
      <c r="O53" s="11"/>
      <c r="Q53" s="13"/>
      <c r="R53" s="14"/>
      <c r="S53" s="15"/>
      <c r="T53" s="11"/>
      <c r="U53" s="11"/>
      <c r="V53" s="11"/>
    </row>
    <row r="54" spans="2:22" ht="15.6" customHeight="1">
      <c r="B54" s="46" t="s">
        <v>46</v>
      </c>
      <c r="C54" s="47"/>
      <c r="D54" s="48"/>
      <c r="E54" s="49">
        <v>69989</v>
      </c>
      <c r="F54" s="50"/>
      <c r="G54" s="51"/>
      <c r="H54" s="37">
        <v>1854</v>
      </c>
      <c r="J54" s="12" t="s">
        <v>36</v>
      </c>
      <c r="K54" s="12" t="s">
        <v>37</v>
      </c>
      <c r="L54" s="12" t="s">
        <v>38</v>
      </c>
      <c r="M54" s="11"/>
      <c r="N54" s="11"/>
      <c r="O54" s="11"/>
      <c r="Q54" s="12" t="s">
        <v>36</v>
      </c>
      <c r="R54" s="12" t="s">
        <v>37</v>
      </c>
      <c r="S54" s="12" t="s">
        <v>38</v>
      </c>
      <c r="T54" s="11"/>
      <c r="U54" s="11"/>
      <c r="V54" s="11"/>
    </row>
    <row r="55" spans="2:22" ht="15.6" customHeight="1">
      <c r="B55" s="46" t="s">
        <v>8</v>
      </c>
      <c r="C55" s="47"/>
      <c r="D55" s="48"/>
      <c r="E55" s="49">
        <v>34133</v>
      </c>
      <c r="F55" s="50"/>
      <c r="G55" s="51"/>
      <c r="H55" s="37">
        <v>1059</v>
      </c>
      <c r="J55" s="13"/>
      <c r="K55" s="14"/>
      <c r="L55" s="15"/>
      <c r="M55" s="11"/>
      <c r="N55" s="11"/>
      <c r="O55" s="11"/>
      <c r="Q55" s="13"/>
      <c r="R55" s="14"/>
      <c r="S55" s="15"/>
      <c r="T55" s="11"/>
      <c r="U55" s="11"/>
      <c r="V55" s="11"/>
    </row>
    <row r="56" spans="2:22" ht="15.6" customHeight="1">
      <c r="B56" s="46" t="s">
        <v>67</v>
      </c>
      <c r="C56" s="47"/>
      <c r="D56" s="48"/>
      <c r="E56" s="49">
        <v>1543</v>
      </c>
      <c r="F56" s="50"/>
      <c r="G56" s="51"/>
      <c r="H56" s="36">
        <v>323</v>
      </c>
      <c r="J56" s="12" t="s">
        <v>39</v>
      </c>
      <c r="K56" s="12" t="s">
        <v>40</v>
      </c>
      <c r="L56" s="12" t="s">
        <v>41</v>
      </c>
      <c r="M56" s="11"/>
      <c r="N56" s="11"/>
      <c r="O56" s="11"/>
      <c r="Q56" s="12" t="s">
        <v>39</v>
      </c>
      <c r="R56" s="12" t="s">
        <v>40</v>
      </c>
      <c r="S56" s="12" t="s">
        <v>41</v>
      </c>
      <c r="T56" s="11"/>
      <c r="U56" s="11"/>
      <c r="V56" s="11"/>
    </row>
    <row r="57" spans="2:22" ht="15.6" customHeight="1">
      <c r="B57" s="46" t="s">
        <v>68</v>
      </c>
      <c r="C57" s="47"/>
      <c r="D57" s="48"/>
      <c r="E57" s="52">
        <v>454</v>
      </c>
      <c r="F57" s="53"/>
      <c r="G57" s="54"/>
      <c r="H57" s="36">
        <v>218</v>
      </c>
      <c r="J57" s="13"/>
      <c r="K57" s="14"/>
      <c r="L57" s="15"/>
      <c r="M57" s="11"/>
      <c r="N57" s="11"/>
      <c r="O57" s="11"/>
      <c r="Q57" s="13"/>
      <c r="R57" s="14"/>
      <c r="S57" s="15"/>
      <c r="T57" s="11"/>
      <c r="U57" s="11"/>
      <c r="V57" s="11"/>
    </row>
    <row r="58" spans="2:22" ht="18.600000000000001">
      <c r="B58" s="46" t="s">
        <v>72</v>
      </c>
      <c r="C58" s="47"/>
      <c r="D58" s="48"/>
      <c r="E58" s="49">
        <v>2492</v>
      </c>
      <c r="F58" s="50"/>
      <c r="G58" s="51"/>
      <c r="H58" s="36">
        <v>415</v>
      </c>
      <c r="J58" s="12" t="s">
        <v>36</v>
      </c>
      <c r="K58" s="12" t="s">
        <v>42</v>
      </c>
      <c r="L58" s="12" t="s">
        <v>45</v>
      </c>
      <c r="Q58" s="12" t="s">
        <v>36</v>
      </c>
      <c r="R58" s="12" t="s">
        <v>42</v>
      </c>
      <c r="S58" s="12" t="s">
        <v>45</v>
      </c>
    </row>
    <row r="59" spans="2:22" ht="13.8" customHeight="1">
      <c r="B59" s="46" t="s">
        <v>73</v>
      </c>
      <c r="C59" s="47"/>
      <c r="D59" s="48"/>
      <c r="E59" s="49">
        <v>1367</v>
      </c>
      <c r="F59" s="50"/>
      <c r="G59" s="51"/>
      <c r="H59" s="36">
        <v>351</v>
      </c>
      <c r="J59" s="13"/>
      <c r="K59" s="14"/>
      <c r="L59" s="15"/>
      <c r="Q59" s="13"/>
      <c r="R59" s="14"/>
      <c r="S59" s="15"/>
    </row>
    <row r="60" spans="2:22" ht="13.8" customHeight="1">
      <c r="B60" s="46" t="s">
        <v>77</v>
      </c>
      <c r="C60" s="47"/>
      <c r="D60" s="48"/>
      <c r="E60" s="52">
        <v>281</v>
      </c>
      <c r="F60" s="53"/>
      <c r="G60" s="54"/>
      <c r="H60" s="36">
        <v>107</v>
      </c>
      <c r="J60" s="12" t="s">
        <v>39</v>
      </c>
      <c r="K60" s="12" t="s">
        <v>43</v>
      </c>
      <c r="L60" s="12" t="s">
        <v>44</v>
      </c>
      <c r="Q60" s="12" t="s">
        <v>39</v>
      </c>
      <c r="R60" s="12" t="s">
        <v>43</v>
      </c>
      <c r="S60" s="12" t="s">
        <v>44</v>
      </c>
    </row>
    <row r="61" spans="2:22" ht="13.8" customHeight="1">
      <c r="B61" s="46" t="s">
        <v>78</v>
      </c>
      <c r="C61" s="47"/>
      <c r="D61" s="48"/>
      <c r="E61" s="49">
        <v>1226</v>
      </c>
      <c r="F61" s="50"/>
      <c r="G61" s="51"/>
      <c r="H61" s="36">
        <v>230</v>
      </c>
      <c r="J61" s="13"/>
      <c r="K61" s="14"/>
      <c r="L61" s="15"/>
      <c r="Q61" s="13"/>
      <c r="R61" s="14"/>
      <c r="S61" s="15"/>
    </row>
    <row r="62" spans="2:22">
      <c r="B62" s="46" t="s">
        <v>9</v>
      </c>
      <c r="C62" s="47"/>
      <c r="D62" s="48"/>
      <c r="E62" s="49">
        <v>35856</v>
      </c>
      <c r="F62" s="50"/>
      <c r="G62" s="51"/>
      <c r="H62" s="37">
        <v>1261</v>
      </c>
    </row>
    <row r="63" spans="2:22" ht="13.8" customHeight="1">
      <c r="B63" s="46" t="s">
        <v>67</v>
      </c>
      <c r="C63" s="47"/>
      <c r="D63" s="48"/>
      <c r="E63" s="49">
        <v>2255</v>
      </c>
      <c r="F63" s="50"/>
      <c r="G63" s="51"/>
      <c r="H63" s="36">
        <v>427</v>
      </c>
    </row>
    <row r="64" spans="2:22" ht="13.8" customHeight="1">
      <c r="B64" s="46" t="s">
        <v>68</v>
      </c>
      <c r="C64" s="47"/>
      <c r="D64" s="48"/>
      <c r="E64" s="52">
        <v>584</v>
      </c>
      <c r="F64" s="53"/>
      <c r="G64" s="54"/>
      <c r="H64" s="36">
        <v>232</v>
      </c>
    </row>
    <row r="65" spans="2:8">
      <c r="B65" s="55" t="s">
        <v>72</v>
      </c>
      <c r="C65" s="55"/>
      <c r="D65" s="55"/>
      <c r="E65" s="57">
        <v>2220</v>
      </c>
      <c r="F65" s="55"/>
      <c r="G65" s="55"/>
      <c r="H65" s="28">
        <v>402</v>
      </c>
    </row>
    <row r="66" spans="2:8">
      <c r="B66" s="55" t="s">
        <v>73</v>
      </c>
      <c r="C66" s="55"/>
      <c r="D66" s="55"/>
      <c r="E66" s="57">
        <v>1186</v>
      </c>
      <c r="F66" s="55"/>
      <c r="G66" s="55"/>
      <c r="H66" s="28">
        <v>263</v>
      </c>
    </row>
    <row r="67" spans="2:8">
      <c r="B67" s="55" t="s">
        <v>77</v>
      </c>
      <c r="C67" s="55"/>
      <c r="D67" s="55"/>
      <c r="E67" s="56">
        <v>545</v>
      </c>
      <c r="F67" s="55"/>
      <c r="G67" s="55"/>
      <c r="H67" s="28">
        <v>214</v>
      </c>
    </row>
    <row r="68" spans="2:8">
      <c r="B68" s="55" t="s">
        <v>78</v>
      </c>
      <c r="C68" s="55"/>
      <c r="D68" s="55"/>
      <c r="E68" s="56">
        <v>982</v>
      </c>
      <c r="F68" s="55"/>
      <c r="G68" s="55"/>
      <c r="H68" s="28">
        <v>280</v>
      </c>
    </row>
  </sheetData>
  <mergeCells count="128">
    <mergeCell ref="B31:D31"/>
    <mergeCell ref="E31:G31"/>
    <mergeCell ref="B32:D32"/>
    <mergeCell ref="E32:G32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B10:D10"/>
    <mergeCell ref="E10:G10"/>
    <mergeCell ref="B11:D11"/>
    <mergeCell ref="E11:G11"/>
    <mergeCell ref="B12:D12"/>
    <mergeCell ref="E12:G12"/>
    <mergeCell ref="B7:D7"/>
    <mergeCell ref="E7:G7"/>
    <mergeCell ref="B8:D8"/>
    <mergeCell ref="E8:G8"/>
    <mergeCell ref="B9:D9"/>
    <mergeCell ref="E9:G9"/>
    <mergeCell ref="B4:D4"/>
    <mergeCell ref="E4:G4"/>
    <mergeCell ref="B5:D5"/>
    <mergeCell ref="E5:G5"/>
    <mergeCell ref="B6:D6"/>
    <mergeCell ref="E6:G6"/>
    <mergeCell ref="J1:O1"/>
    <mergeCell ref="Q1:V1"/>
    <mergeCell ref="B2:D2"/>
    <mergeCell ref="E2:G2"/>
    <mergeCell ref="B3:D3"/>
    <mergeCell ref="E3:G3"/>
    <mergeCell ref="J37:O37"/>
    <mergeCell ref="Q37:V37"/>
    <mergeCell ref="E49:G49"/>
    <mergeCell ref="B38:D38"/>
    <mergeCell ref="E38:G38"/>
    <mergeCell ref="B46:D46"/>
    <mergeCell ref="E46:G46"/>
    <mergeCell ref="B47:D47"/>
    <mergeCell ref="E47:G47"/>
    <mergeCell ref="B45:D45"/>
    <mergeCell ref="E45:G45"/>
    <mergeCell ref="B49:D49"/>
    <mergeCell ref="B48:D48"/>
    <mergeCell ref="E48:G48"/>
    <mergeCell ref="B42:D42"/>
    <mergeCell ref="E42:G42"/>
    <mergeCell ref="B43:D43"/>
    <mergeCell ref="E43:G43"/>
    <mergeCell ref="B44:D44"/>
    <mergeCell ref="E44:G44"/>
    <mergeCell ref="B39:D39"/>
    <mergeCell ref="E39:G39"/>
    <mergeCell ref="B40:D40"/>
    <mergeCell ref="E40:G40"/>
    <mergeCell ref="B41:D41"/>
    <mergeCell ref="E41:G41"/>
    <mergeCell ref="E60:G60"/>
    <mergeCell ref="B68:D68"/>
    <mergeCell ref="E68:G68"/>
    <mergeCell ref="E62:G62"/>
    <mergeCell ref="B65:D65"/>
    <mergeCell ref="E65:G65"/>
    <mergeCell ref="B64:D64"/>
    <mergeCell ref="E64:G64"/>
    <mergeCell ref="B66:D66"/>
    <mergeCell ref="E66:G66"/>
    <mergeCell ref="B67:D67"/>
    <mergeCell ref="E67:G67"/>
    <mergeCell ref="B63:D63"/>
    <mergeCell ref="E63:G63"/>
    <mergeCell ref="B62:D62"/>
    <mergeCell ref="B61:D61"/>
    <mergeCell ref="E61:G61"/>
    <mergeCell ref="B50:D50"/>
    <mergeCell ref="E51:G51"/>
    <mergeCell ref="B52:D52"/>
    <mergeCell ref="E52:G52"/>
    <mergeCell ref="B53:D53"/>
    <mergeCell ref="E53:G53"/>
    <mergeCell ref="E50:G50"/>
    <mergeCell ref="B51:D51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opLeftCell="I1" workbookViewId="0">
      <selection activeCell="U3" sqref="U3:V3"/>
    </sheetView>
  </sheetViews>
  <sheetFormatPr defaultRowHeight="13.8"/>
  <cols>
    <col min="10" max="10" width="9" customWidth="1"/>
    <col min="11" max="17" width="15.19921875" customWidth="1"/>
    <col min="18" max="18" width="19.8984375" customWidth="1"/>
    <col min="19" max="19" width="12.3984375" customWidth="1"/>
  </cols>
  <sheetData>
    <row r="1" spans="1:22">
      <c r="A1" s="3">
        <v>2016</v>
      </c>
      <c r="J1" s="58" t="s">
        <v>47</v>
      </c>
      <c r="K1" s="58"/>
      <c r="L1" s="58"/>
      <c r="M1" s="58"/>
      <c r="N1" s="58"/>
      <c r="O1" s="58"/>
      <c r="P1" s="38"/>
      <c r="Q1" s="58" t="s">
        <v>48</v>
      </c>
      <c r="R1" s="58"/>
      <c r="S1" s="58"/>
      <c r="T1" s="58"/>
      <c r="U1" s="58"/>
      <c r="V1" s="58"/>
    </row>
    <row r="2" spans="1:22" ht="15.6">
      <c r="B2" s="62" t="s">
        <v>6</v>
      </c>
      <c r="C2" s="62"/>
      <c r="D2" s="62"/>
      <c r="E2" s="57">
        <v>70263</v>
      </c>
      <c r="F2" s="55"/>
      <c r="G2" s="55"/>
      <c r="H2" s="37">
        <v>1185</v>
      </c>
      <c r="J2" s="12" t="s">
        <v>59</v>
      </c>
      <c r="K2" s="12" t="s">
        <v>60</v>
      </c>
      <c r="L2" s="12" t="s">
        <v>61</v>
      </c>
      <c r="M2" s="11"/>
      <c r="N2" s="11" t="s">
        <v>62</v>
      </c>
      <c r="O2" s="12" t="s">
        <v>63</v>
      </c>
      <c r="P2" s="17"/>
      <c r="Q2" s="12" t="s">
        <v>59</v>
      </c>
      <c r="R2" s="12" t="s">
        <v>60</v>
      </c>
      <c r="S2" s="12" t="s">
        <v>61</v>
      </c>
      <c r="T2" s="11"/>
      <c r="U2" s="11" t="s">
        <v>62</v>
      </c>
      <c r="V2" s="12" t="s">
        <v>63</v>
      </c>
    </row>
    <row r="3" spans="1:22" ht="15.6" customHeight="1">
      <c r="B3" s="62" t="s">
        <v>7</v>
      </c>
      <c r="C3" s="62"/>
      <c r="D3" s="62"/>
      <c r="E3" s="57">
        <v>9326</v>
      </c>
      <c r="F3" s="55"/>
      <c r="G3" s="55"/>
      <c r="H3" s="36">
        <v>936</v>
      </c>
      <c r="J3" s="13"/>
      <c r="K3" s="14">
        <f>E5</f>
        <v>204</v>
      </c>
      <c r="L3" s="15">
        <f>H5</f>
        <v>124</v>
      </c>
      <c r="M3" s="16"/>
      <c r="N3" s="17">
        <f>K3+K5+K7+K9+K11+K13+K15+K17+K19+K21+K23+K25</f>
        <v>421</v>
      </c>
      <c r="O3" s="17">
        <f>SQRT(((L3)^2)+((L5)^2)+((L7)^2)+((L9)^2)+((L11)^2)+((L13)^2)+((L15)^2)+((L17)^2)+((L19)^2)+((L21)^2)+((L23)^2)+((L25)^2))</f>
        <v>188.52055590836773</v>
      </c>
      <c r="P3" s="11"/>
      <c r="Q3" s="13"/>
      <c r="R3" s="14">
        <f>E20</f>
        <v>1941</v>
      </c>
      <c r="S3" s="15">
        <f>H20</f>
        <v>220</v>
      </c>
      <c r="T3" s="16"/>
      <c r="U3" s="17">
        <f>R3+R5+R7+R9+R11+R13+R15+R17+R19+R21+R23+R25</f>
        <v>3801</v>
      </c>
      <c r="V3" s="17">
        <f>SQRT(((S3)^2)+((S5)^2)+((S7)^2)+((S9)^2)+((S11)^2)+((S13)^2)+((S15)^2)+((S17)^2)+((S19)^2)+((S21)^2)+((S23)^2)+((S25)^2))</f>
        <v>307.61176830544048</v>
      </c>
    </row>
    <row r="4" spans="1:22" ht="15">
      <c r="B4" s="62" t="s">
        <v>8</v>
      </c>
      <c r="C4" s="62"/>
      <c r="D4" s="62"/>
      <c r="E4" s="57">
        <v>4581</v>
      </c>
      <c r="F4" s="55"/>
      <c r="G4" s="55"/>
      <c r="H4" s="36">
        <v>507</v>
      </c>
      <c r="J4" s="12" t="s">
        <v>64</v>
      </c>
      <c r="K4" s="12" t="s">
        <v>65</v>
      </c>
      <c r="L4" s="12" t="s">
        <v>66</v>
      </c>
      <c r="M4" s="11"/>
      <c r="N4" s="11"/>
      <c r="O4" s="11"/>
      <c r="P4" s="11"/>
      <c r="Q4" s="12" t="s">
        <v>64</v>
      </c>
      <c r="R4" s="12" t="s">
        <v>65</v>
      </c>
      <c r="S4" s="12" t="s">
        <v>66</v>
      </c>
      <c r="T4" s="11"/>
      <c r="U4" s="11"/>
      <c r="V4" s="11"/>
    </row>
    <row r="5" spans="1:22" ht="15.6" customHeight="1">
      <c r="B5" s="62" t="s">
        <v>67</v>
      </c>
      <c r="C5" s="62"/>
      <c r="D5" s="62"/>
      <c r="E5" s="56">
        <v>204</v>
      </c>
      <c r="F5" s="55"/>
      <c r="G5" s="55"/>
      <c r="H5" s="36">
        <v>124</v>
      </c>
      <c r="J5" s="13"/>
      <c r="K5" s="14">
        <f>E12</f>
        <v>217</v>
      </c>
      <c r="L5" s="15">
        <f>H12</f>
        <v>142</v>
      </c>
      <c r="M5" s="11"/>
      <c r="N5" s="11"/>
      <c r="O5" s="11"/>
      <c r="P5" s="11"/>
      <c r="Q5" s="13"/>
      <c r="R5" s="14">
        <f>E27</f>
        <v>1860</v>
      </c>
      <c r="S5" s="15">
        <f>H27</f>
        <v>215</v>
      </c>
      <c r="T5" s="11"/>
      <c r="U5" s="11"/>
      <c r="V5" s="11"/>
    </row>
    <row r="6" spans="1:22" ht="15.6" customHeight="1">
      <c r="B6" s="62" t="s">
        <v>68</v>
      </c>
      <c r="C6" s="62"/>
      <c r="D6" s="62"/>
      <c r="E6" s="56">
        <v>0</v>
      </c>
      <c r="F6" s="55"/>
      <c r="G6" s="55"/>
      <c r="H6" s="36">
        <v>30</v>
      </c>
      <c r="J6" s="12"/>
      <c r="K6" s="12"/>
      <c r="L6" s="12"/>
      <c r="M6" s="11"/>
      <c r="N6" s="11"/>
      <c r="O6" s="11"/>
      <c r="P6" s="11"/>
      <c r="Q6" s="12"/>
      <c r="R6" s="12"/>
      <c r="S6" s="12"/>
      <c r="T6" s="11"/>
      <c r="U6" s="11"/>
      <c r="V6" s="11"/>
    </row>
    <row r="7" spans="1:22" ht="15.6" customHeight="1">
      <c r="B7" s="62" t="s">
        <v>72</v>
      </c>
      <c r="C7" s="62"/>
      <c r="D7" s="62"/>
      <c r="E7" s="56">
        <v>136</v>
      </c>
      <c r="F7" s="55"/>
      <c r="G7" s="55"/>
      <c r="H7" s="36">
        <v>66</v>
      </c>
      <c r="J7" s="13"/>
      <c r="K7" s="14"/>
      <c r="L7" s="15"/>
      <c r="M7" s="11"/>
      <c r="N7" s="11"/>
      <c r="O7" s="11"/>
      <c r="P7" s="11"/>
      <c r="Q7" s="13"/>
      <c r="R7" s="14"/>
      <c r="S7" s="15"/>
      <c r="T7" s="11"/>
      <c r="U7" s="11"/>
      <c r="V7" s="11"/>
    </row>
    <row r="8" spans="1:22" ht="15.6" customHeight="1">
      <c r="B8" s="62" t="s">
        <v>73</v>
      </c>
      <c r="C8" s="62"/>
      <c r="D8" s="62"/>
      <c r="E8" s="56">
        <v>52</v>
      </c>
      <c r="F8" s="55"/>
      <c r="G8" s="55"/>
      <c r="H8" s="36">
        <v>38</v>
      </c>
      <c r="J8" s="12"/>
      <c r="K8" s="12"/>
      <c r="L8" s="12"/>
      <c r="M8" s="11"/>
      <c r="N8" s="11"/>
      <c r="O8" s="11"/>
      <c r="P8" s="11"/>
      <c r="Q8" s="12"/>
      <c r="R8" s="12"/>
      <c r="S8" s="12"/>
      <c r="T8" s="11"/>
      <c r="U8" s="11"/>
      <c r="V8" s="11"/>
    </row>
    <row r="9" spans="1:22" ht="15.6" customHeight="1">
      <c r="B9" s="62" t="s">
        <v>77</v>
      </c>
      <c r="C9" s="62"/>
      <c r="D9" s="62"/>
      <c r="E9" s="56">
        <v>19</v>
      </c>
      <c r="F9" s="55"/>
      <c r="G9" s="55"/>
      <c r="H9" s="36">
        <v>22</v>
      </c>
      <c r="J9" s="13"/>
      <c r="K9" s="14"/>
      <c r="L9" s="15"/>
      <c r="M9" s="11"/>
      <c r="N9" s="11"/>
      <c r="O9" s="11"/>
      <c r="P9" s="11"/>
      <c r="Q9" s="13"/>
      <c r="R9" s="14"/>
      <c r="S9" s="15"/>
      <c r="T9" s="11"/>
      <c r="U9" s="11"/>
      <c r="V9" s="11"/>
    </row>
    <row r="10" spans="1:22" ht="15.6" customHeight="1">
      <c r="B10" s="62" t="s">
        <v>78</v>
      </c>
      <c r="C10" s="62"/>
      <c r="D10" s="62"/>
      <c r="E10" s="56">
        <v>38</v>
      </c>
      <c r="F10" s="55"/>
      <c r="G10" s="55"/>
      <c r="H10" s="36">
        <v>43</v>
      </c>
      <c r="J10" s="12"/>
      <c r="K10" s="12"/>
      <c r="L10" s="12"/>
      <c r="M10" s="11"/>
      <c r="N10" s="11"/>
      <c r="O10" s="11"/>
      <c r="P10" s="11"/>
      <c r="Q10" s="12"/>
      <c r="R10" s="12"/>
      <c r="S10" s="12"/>
      <c r="T10" s="11"/>
      <c r="U10" s="11"/>
      <c r="V10" s="11"/>
    </row>
    <row r="11" spans="1:22" ht="15">
      <c r="B11" s="62" t="s">
        <v>9</v>
      </c>
      <c r="C11" s="62"/>
      <c r="D11" s="62"/>
      <c r="E11" s="57">
        <v>4745</v>
      </c>
      <c r="F11" s="55"/>
      <c r="G11" s="55"/>
      <c r="H11" s="36">
        <v>639</v>
      </c>
      <c r="J11" s="13"/>
      <c r="K11" s="14"/>
      <c r="L11" s="15"/>
      <c r="M11" s="11"/>
      <c r="N11" s="11"/>
      <c r="O11" s="11"/>
      <c r="P11" s="11"/>
      <c r="Q11" s="13"/>
      <c r="R11" s="14"/>
      <c r="S11" s="15"/>
      <c r="T11" s="11"/>
      <c r="U11" s="11"/>
      <c r="V11" s="11"/>
    </row>
    <row r="12" spans="1:22" ht="15.6" customHeight="1">
      <c r="B12" s="62" t="s">
        <v>67</v>
      </c>
      <c r="C12" s="62"/>
      <c r="D12" s="62"/>
      <c r="E12" s="56">
        <v>217</v>
      </c>
      <c r="F12" s="55"/>
      <c r="G12" s="55"/>
      <c r="H12" s="36">
        <v>142</v>
      </c>
      <c r="J12" s="12"/>
      <c r="K12" s="12"/>
      <c r="L12" s="12"/>
      <c r="M12" s="11"/>
      <c r="N12" s="11"/>
      <c r="O12" s="11"/>
      <c r="P12" s="11"/>
      <c r="Q12" s="12"/>
      <c r="R12" s="12"/>
      <c r="S12" s="12"/>
      <c r="T12" s="11"/>
      <c r="U12" s="11"/>
      <c r="V12" s="11"/>
    </row>
    <row r="13" spans="1:22" ht="15.6" customHeight="1">
      <c r="B13" s="62" t="s">
        <v>68</v>
      </c>
      <c r="C13" s="62"/>
      <c r="D13" s="62"/>
      <c r="E13" s="56">
        <v>22</v>
      </c>
      <c r="F13" s="55"/>
      <c r="G13" s="55"/>
      <c r="H13" s="36">
        <v>29</v>
      </c>
      <c r="J13" s="13"/>
      <c r="K13" s="14"/>
      <c r="L13" s="15"/>
      <c r="M13" s="11"/>
      <c r="N13" s="11"/>
      <c r="O13" s="11"/>
      <c r="P13" s="11"/>
      <c r="Q13" s="13"/>
      <c r="R13" s="14"/>
      <c r="S13" s="15"/>
      <c r="T13" s="11"/>
      <c r="U13" s="11"/>
      <c r="V13" s="11"/>
    </row>
    <row r="14" spans="1:22" ht="15.6" customHeight="1">
      <c r="B14" s="62" t="s">
        <v>72</v>
      </c>
      <c r="C14" s="62"/>
      <c r="D14" s="62"/>
      <c r="E14" s="56">
        <v>112</v>
      </c>
      <c r="F14" s="55"/>
      <c r="G14" s="55"/>
      <c r="H14" s="36">
        <v>76</v>
      </c>
      <c r="J14" s="12"/>
      <c r="K14" s="12"/>
      <c r="L14" s="12"/>
      <c r="M14" s="11"/>
      <c r="N14" s="11"/>
      <c r="O14" s="11"/>
      <c r="P14" s="11"/>
      <c r="Q14" s="12"/>
      <c r="R14" s="12"/>
      <c r="S14" s="12"/>
      <c r="T14" s="11"/>
      <c r="U14" s="11"/>
      <c r="V14" s="11"/>
    </row>
    <row r="15" spans="1:22" ht="15.6" customHeight="1">
      <c r="B15" s="62" t="s">
        <v>73</v>
      </c>
      <c r="C15" s="62"/>
      <c r="D15" s="62"/>
      <c r="E15" s="56">
        <v>75</v>
      </c>
      <c r="F15" s="55"/>
      <c r="G15" s="55"/>
      <c r="H15" s="36">
        <v>66</v>
      </c>
      <c r="J15" s="13"/>
      <c r="K15" s="14"/>
      <c r="L15" s="15"/>
      <c r="M15" s="11"/>
      <c r="N15" s="11"/>
      <c r="O15" s="11"/>
      <c r="P15" s="11"/>
      <c r="Q15" s="13"/>
      <c r="R15" s="14"/>
      <c r="S15" s="15"/>
      <c r="T15" s="11"/>
      <c r="U15" s="11"/>
      <c r="V15" s="11"/>
    </row>
    <row r="16" spans="1:22" ht="15.6" customHeight="1">
      <c r="B16" s="62" t="s">
        <v>77</v>
      </c>
      <c r="C16" s="62"/>
      <c r="D16" s="62"/>
      <c r="E16" s="56">
        <v>24</v>
      </c>
      <c r="F16" s="55"/>
      <c r="G16" s="55"/>
      <c r="H16" s="36">
        <v>40</v>
      </c>
      <c r="J16" s="12"/>
      <c r="K16" s="12"/>
      <c r="L16" s="12"/>
      <c r="M16" s="11"/>
      <c r="N16" s="11"/>
      <c r="O16" s="11"/>
      <c r="P16" s="11"/>
      <c r="Q16" s="12"/>
      <c r="R16" s="12"/>
      <c r="S16" s="12"/>
      <c r="T16" s="11"/>
      <c r="U16" s="11"/>
      <c r="V16" s="11"/>
    </row>
    <row r="17" spans="2:22" ht="15.6" customHeight="1">
      <c r="B17" s="62" t="s">
        <v>78</v>
      </c>
      <c r="C17" s="62"/>
      <c r="D17" s="62"/>
      <c r="E17" s="56">
        <v>62</v>
      </c>
      <c r="F17" s="55"/>
      <c r="G17" s="55"/>
      <c r="H17" s="36">
        <v>47</v>
      </c>
      <c r="J17" s="13"/>
      <c r="K17" s="14"/>
      <c r="L17" s="15"/>
      <c r="M17" s="11"/>
      <c r="N17" s="11"/>
      <c r="O17" s="11"/>
      <c r="P17" s="11"/>
      <c r="Q17" s="13"/>
      <c r="R17" s="14"/>
      <c r="S17" s="15"/>
      <c r="T17" s="11"/>
      <c r="U17" s="11"/>
      <c r="V17" s="11"/>
    </row>
    <row r="18" spans="2:22" ht="15.6" customHeight="1">
      <c r="B18" s="62" t="s">
        <v>46</v>
      </c>
      <c r="C18" s="62"/>
      <c r="D18" s="62"/>
      <c r="E18" s="57">
        <v>60937</v>
      </c>
      <c r="F18" s="55"/>
      <c r="G18" s="55"/>
      <c r="H18" s="37">
        <v>1380</v>
      </c>
      <c r="J18" s="12"/>
      <c r="K18" s="12"/>
      <c r="L18" s="12"/>
      <c r="M18" s="11"/>
      <c r="N18" s="39"/>
      <c r="O18" s="11"/>
      <c r="P18" s="11"/>
      <c r="Q18" s="12"/>
      <c r="R18" s="12"/>
      <c r="S18" s="12"/>
      <c r="T18" s="11"/>
      <c r="U18" s="11"/>
      <c r="V18" s="11"/>
    </row>
    <row r="19" spans="2:22" ht="15">
      <c r="B19" s="62" t="s">
        <v>8</v>
      </c>
      <c r="C19" s="62"/>
      <c r="D19" s="62"/>
      <c r="E19" s="57">
        <v>30639</v>
      </c>
      <c r="F19" s="55"/>
      <c r="G19" s="55"/>
      <c r="H19" s="36">
        <v>821</v>
      </c>
      <c r="J19" s="13"/>
      <c r="K19" s="14"/>
      <c r="L19" s="15"/>
      <c r="M19" s="11"/>
      <c r="N19" s="11"/>
      <c r="O19" s="11"/>
      <c r="P19" s="11"/>
      <c r="Q19" s="13"/>
      <c r="R19" s="14"/>
      <c r="S19" s="15"/>
      <c r="T19" s="11"/>
      <c r="U19" s="11"/>
      <c r="V19" s="11"/>
    </row>
    <row r="20" spans="2:22" ht="15.6" customHeight="1">
      <c r="B20" s="62" t="s">
        <v>67</v>
      </c>
      <c r="C20" s="62"/>
      <c r="D20" s="62"/>
      <c r="E20" s="57">
        <v>1941</v>
      </c>
      <c r="F20" s="55"/>
      <c r="G20" s="55"/>
      <c r="H20" s="36">
        <v>220</v>
      </c>
      <c r="J20" s="12"/>
      <c r="K20" s="12"/>
      <c r="L20" s="12"/>
      <c r="M20" s="11"/>
      <c r="N20" s="11"/>
      <c r="O20" s="11"/>
      <c r="P20" s="11"/>
      <c r="Q20" s="12"/>
      <c r="R20" s="12"/>
      <c r="S20" s="12"/>
      <c r="T20" s="11"/>
      <c r="U20" s="11"/>
      <c r="V20" s="11"/>
    </row>
    <row r="21" spans="2:22" ht="15.6" customHeight="1">
      <c r="B21" s="62" t="s">
        <v>68</v>
      </c>
      <c r="C21" s="62"/>
      <c r="D21" s="62"/>
      <c r="E21" s="56">
        <v>418</v>
      </c>
      <c r="F21" s="55"/>
      <c r="G21" s="55"/>
      <c r="H21" s="36">
        <v>158</v>
      </c>
      <c r="J21" s="13"/>
      <c r="K21" s="14"/>
      <c r="L21" s="15"/>
      <c r="M21" s="11"/>
      <c r="N21" s="11"/>
      <c r="O21" s="11"/>
      <c r="P21" s="40"/>
      <c r="Q21" s="13"/>
      <c r="R21" s="14"/>
      <c r="S21" s="15"/>
      <c r="T21" s="11"/>
      <c r="U21" s="11"/>
      <c r="V21" s="11"/>
    </row>
    <row r="22" spans="2:22" ht="15.6" customHeight="1">
      <c r="B22" s="62" t="s">
        <v>72</v>
      </c>
      <c r="C22" s="62"/>
      <c r="D22" s="62"/>
      <c r="E22" s="57">
        <v>2005</v>
      </c>
      <c r="F22" s="55"/>
      <c r="G22" s="55"/>
      <c r="H22" s="36">
        <v>237</v>
      </c>
      <c r="J22" s="12"/>
      <c r="K22" s="12"/>
      <c r="L22" s="12"/>
      <c r="M22" s="40"/>
      <c r="N22" s="40"/>
      <c r="O22" s="40"/>
      <c r="P22" s="40"/>
      <c r="Q22" s="12"/>
      <c r="R22" s="12"/>
      <c r="S22" s="12"/>
    </row>
    <row r="23" spans="2:22" ht="15.6" customHeight="1">
      <c r="B23" s="62" t="s">
        <v>73</v>
      </c>
      <c r="C23" s="62"/>
      <c r="D23" s="62"/>
      <c r="E23" s="57">
        <v>1301</v>
      </c>
      <c r="F23" s="55"/>
      <c r="G23" s="55"/>
      <c r="H23" s="36">
        <v>229</v>
      </c>
      <c r="J23" s="13"/>
      <c r="K23" s="14"/>
      <c r="L23" s="15"/>
      <c r="M23" s="40"/>
      <c r="N23" s="40"/>
      <c r="O23" s="40"/>
      <c r="P23" s="40"/>
      <c r="Q23" s="13"/>
      <c r="R23" s="14"/>
      <c r="S23" s="15"/>
    </row>
    <row r="24" spans="2:22" ht="15.6" customHeight="1">
      <c r="B24" s="62" t="s">
        <v>77</v>
      </c>
      <c r="C24" s="62"/>
      <c r="D24" s="62"/>
      <c r="E24" s="56">
        <v>394</v>
      </c>
      <c r="F24" s="55"/>
      <c r="G24" s="55"/>
      <c r="H24" s="36">
        <v>122</v>
      </c>
      <c r="J24" s="12"/>
      <c r="K24" s="12"/>
      <c r="L24" s="12"/>
      <c r="M24" s="40"/>
      <c r="N24" s="40"/>
      <c r="O24" s="40"/>
      <c r="P24" s="40"/>
      <c r="Q24" s="12"/>
      <c r="R24" s="12"/>
      <c r="S24" s="12"/>
    </row>
    <row r="25" spans="2:22" ht="15.6" customHeight="1">
      <c r="B25" s="62" t="s">
        <v>78</v>
      </c>
      <c r="C25" s="62"/>
      <c r="D25" s="62"/>
      <c r="E25" s="56">
        <v>611</v>
      </c>
      <c r="F25" s="55"/>
      <c r="G25" s="55"/>
      <c r="H25" s="36">
        <v>138</v>
      </c>
      <c r="J25" s="13"/>
      <c r="K25" s="14"/>
      <c r="L25" s="15"/>
      <c r="M25" s="40"/>
      <c r="N25" s="40"/>
      <c r="O25" s="40"/>
      <c r="P25" s="40"/>
      <c r="Q25" s="13"/>
      <c r="R25" s="14"/>
      <c r="S25" s="15"/>
    </row>
    <row r="26" spans="2:22">
      <c r="B26" s="62" t="s">
        <v>9</v>
      </c>
      <c r="C26" s="62"/>
      <c r="D26" s="62"/>
      <c r="E26" s="57">
        <v>30298</v>
      </c>
      <c r="F26" s="55"/>
      <c r="G26" s="55"/>
      <c r="H26" s="36">
        <v>885</v>
      </c>
    </row>
    <row r="27" spans="2:22" ht="13.8" customHeight="1">
      <c r="B27" s="62" t="s">
        <v>67</v>
      </c>
      <c r="C27" s="62"/>
      <c r="D27" s="62"/>
      <c r="E27" s="57">
        <v>1860</v>
      </c>
      <c r="F27" s="55"/>
      <c r="G27" s="55"/>
      <c r="H27" s="36">
        <v>215</v>
      </c>
    </row>
    <row r="28" spans="2:22" ht="13.8" customHeight="1">
      <c r="B28" s="62" t="s">
        <v>68</v>
      </c>
      <c r="C28" s="62"/>
      <c r="D28" s="62"/>
      <c r="E28" s="56">
        <v>285</v>
      </c>
      <c r="F28" s="55"/>
      <c r="G28" s="55"/>
      <c r="H28" s="36">
        <v>137</v>
      </c>
    </row>
    <row r="29" spans="2:22" ht="13.8" customHeight="1">
      <c r="B29" s="62" t="s">
        <v>72</v>
      </c>
      <c r="C29" s="62"/>
      <c r="D29" s="62"/>
      <c r="E29" s="57">
        <v>2331</v>
      </c>
      <c r="F29" s="55"/>
      <c r="G29" s="55"/>
      <c r="H29" s="36">
        <v>339</v>
      </c>
    </row>
    <row r="30" spans="2:22" ht="13.8" customHeight="1">
      <c r="B30" s="62" t="s">
        <v>73</v>
      </c>
      <c r="C30" s="62"/>
      <c r="D30" s="62"/>
      <c r="E30" s="56">
        <v>922</v>
      </c>
      <c r="F30" s="55"/>
      <c r="G30" s="55"/>
      <c r="H30" s="36">
        <v>229</v>
      </c>
    </row>
    <row r="31" spans="2:22" ht="13.8" customHeight="1">
      <c r="B31" s="62" t="s">
        <v>77</v>
      </c>
      <c r="C31" s="62"/>
      <c r="D31" s="62"/>
      <c r="E31" s="56">
        <v>327</v>
      </c>
      <c r="F31" s="55"/>
      <c r="G31" s="55"/>
      <c r="H31" s="36">
        <v>130</v>
      </c>
    </row>
    <row r="32" spans="2:22" ht="13.8" customHeight="1">
      <c r="B32" s="62" t="s">
        <v>78</v>
      </c>
      <c r="C32" s="62"/>
      <c r="D32" s="62"/>
      <c r="E32" s="56">
        <v>645</v>
      </c>
      <c r="F32" s="55"/>
      <c r="G32" s="55"/>
      <c r="H32" s="36">
        <v>174</v>
      </c>
    </row>
    <row r="33" spans="1:22" ht="13.8" customHeight="1">
      <c r="B33" s="41"/>
      <c r="C33" s="41"/>
      <c r="D33" s="41"/>
      <c r="E33" s="42"/>
      <c r="F33" s="43"/>
      <c r="G33" s="43"/>
      <c r="H33" s="43"/>
    </row>
    <row r="34" spans="1:22" ht="13.8" customHeight="1">
      <c r="B34" s="41"/>
      <c r="C34" s="41"/>
      <c r="D34" s="41"/>
      <c r="E34" s="42"/>
      <c r="F34" s="43"/>
      <c r="G34" s="43"/>
      <c r="H34" s="43"/>
    </row>
    <row r="35" spans="1:22">
      <c r="A35" s="3">
        <v>2015</v>
      </c>
      <c r="J35" t="s">
        <v>47</v>
      </c>
      <c r="Q35" s="58" t="s">
        <v>48</v>
      </c>
      <c r="R35" s="58"/>
      <c r="S35" s="58"/>
      <c r="T35" s="58"/>
      <c r="U35" s="58"/>
      <c r="V35" s="58"/>
    </row>
    <row r="36" spans="1:22" ht="15">
      <c r="B36" s="55" t="s">
        <v>6</v>
      </c>
      <c r="C36" s="55"/>
      <c r="D36" s="55"/>
      <c r="E36" s="57">
        <v>66857</v>
      </c>
      <c r="F36" s="55"/>
      <c r="G36" s="55"/>
      <c r="H36" s="28">
        <v>843</v>
      </c>
      <c r="J36" s="12" t="s">
        <v>59</v>
      </c>
      <c r="K36" s="12" t="s">
        <v>60</v>
      </c>
      <c r="L36" s="12" t="s">
        <v>61</v>
      </c>
      <c r="M36" s="11"/>
      <c r="N36" s="11" t="s">
        <v>62</v>
      </c>
      <c r="O36" s="12" t="s">
        <v>63</v>
      </c>
      <c r="P36" s="12"/>
      <c r="Q36" s="12" t="s">
        <v>59</v>
      </c>
      <c r="R36" s="12" t="s">
        <v>60</v>
      </c>
      <c r="S36" s="12" t="s">
        <v>61</v>
      </c>
      <c r="T36" s="11"/>
      <c r="U36" s="11" t="s">
        <v>62</v>
      </c>
      <c r="V36" s="12" t="s">
        <v>63</v>
      </c>
    </row>
    <row r="37" spans="1:22" ht="15.6">
      <c r="B37" s="55" t="s">
        <v>7</v>
      </c>
      <c r="C37" s="55"/>
      <c r="D37" s="55"/>
      <c r="E37" s="57">
        <v>9561</v>
      </c>
      <c r="F37" s="55"/>
      <c r="G37" s="55"/>
      <c r="H37" s="28">
        <v>866</v>
      </c>
      <c r="J37" s="13"/>
      <c r="K37" s="14">
        <v>163</v>
      </c>
      <c r="L37" s="15">
        <v>90</v>
      </c>
      <c r="M37" s="16"/>
      <c r="N37" s="17">
        <f>K37+K39+K41+K43+K45+K47+K49+K51+K53+K55+K57+K59</f>
        <v>391</v>
      </c>
      <c r="O37" s="17">
        <f>SQRT(((L37)^2)+((L39)^2)+((L41)^2)+((L43)^2)+((L45)^2)+((L47)^2)+((L49)^2)+((L51)^2)+((L53)^2)+((L55)^2)+((L57)^2)+((L59)^2))</f>
        <v>158.11388300841898</v>
      </c>
      <c r="P37" s="17"/>
      <c r="Q37" s="13"/>
      <c r="R37" s="14">
        <v>1801</v>
      </c>
      <c r="S37" s="15">
        <v>189</v>
      </c>
      <c r="T37" s="16"/>
      <c r="U37" s="17">
        <f>R37+R39+R41+R43+R45+R47+R49+R51+R53+R55+R57+R59</f>
        <v>2241</v>
      </c>
      <c r="V37" s="17">
        <f>SQRT(((S37)^2)+((S39)^2)+((S41)^2)+((S43)^2)+((S45)^2)+((S47)^2)+((S49)^2)+((S51)^2)+((S53)^2)+((S55)^2)+((S57)^2)+((S59)^2))</f>
        <v>245.06529742091189</v>
      </c>
    </row>
    <row r="38" spans="1:22" ht="15">
      <c r="B38" s="55" t="s">
        <v>8</v>
      </c>
      <c r="C38" s="55"/>
      <c r="D38" s="55"/>
      <c r="E38" s="57">
        <v>4514</v>
      </c>
      <c r="F38" s="55"/>
      <c r="G38" s="55"/>
      <c r="H38" s="28">
        <v>489</v>
      </c>
      <c r="J38" s="12" t="s">
        <v>64</v>
      </c>
      <c r="K38" s="12" t="s">
        <v>65</v>
      </c>
      <c r="L38" s="12" t="s">
        <v>66</v>
      </c>
      <c r="M38" s="11"/>
      <c r="N38" s="11"/>
      <c r="O38" s="11"/>
      <c r="P38" s="11"/>
      <c r="Q38" s="12" t="s">
        <v>64</v>
      </c>
      <c r="R38" s="12" t="s">
        <v>65</v>
      </c>
      <c r="S38" s="12" t="s">
        <v>66</v>
      </c>
      <c r="T38" s="11"/>
      <c r="U38" s="11"/>
      <c r="V38" s="11"/>
    </row>
    <row r="39" spans="1:22" ht="15">
      <c r="B39" s="55" t="s">
        <v>67</v>
      </c>
      <c r="C39" s="55"/>
      <c r="D39" s="55"/>
      <c r="E39" s="56">
        <v>163</v>
      </c>
      <c r="F39" s="55"/>
      <c r="G39" s="55"/>
      <c r="H39" s="28">
        <v>90</v>
      </c>
      <c r="J39" s="13"/>
      <c r="K39" s="14">
        <v>228</v>
      </c>
      <c r="L39" s="15">
        <v>130</v>
      </c>
      <c r="M39" s="11"/>
      <c r="N39" s="11"/>
      <c r="O39" s="11"/>
      <c r="P39" s="11"/>
      <c r="Q39" s="13"/>
      <c r="R39" s="14">
        <v>440</v>
      </c>
      <c r="S39" s="15">
        <v>156</v>
      </c>
      <c r="T39" s="11"/>
      <c r="U39" s="11"/>
      <c r="V39" s="11"/>
    </row>
    <row r="40" spans="1:22" ht="15">
      <c r="B40" s="55" t="s">
        <v>68</v>
      </c>
      <c r="C40" s="55"/>
      <c r="D40" s="55"/>
      <c r="E40" s="56">
        <v>0</v>
      </c>
      <c r="F40" s="55"/>
      <c r="G40" s="55"/>
      <c r="H40" s="28">
        <v>30</v>
      </c>
      <c r="J40" s="12" t="s">
        <v>69</v>
      </c>
      <c r="K40" s="12" t="s">
        <v>70</v>
      </c>
      <c r="L40" s="12" t="s">
        <v>71</v>
      </c>
      <c r="M40" s="11"/>
      <c r="N40" s="11"/>
      <c r="O40" s="11"/>
      <c r="P40" s="11"/>
      <c r="Q40" s="12" t="s">
        <v>69</v>
      </c>
      <c r="R40" s="12" t="s">
        <v>70</v>
      </c>
      <c r="S40" s="12" t="s">
        <v>71</v>
      </c>
      <c r="T40" s="11"/>
      <c r="U40" s="11"/>
      <c r="V40" s="11"/>
    </row>
    <row r="41" spans="1:22" ht="15">
      <c r="B41" s="55" t="s">
        <v>72</v>
      </c>
      <c r="C41" s="55"/>
      <c r="D41" s="55"/>
      <c r="E41" s="56">
        <v>128</v>
      </c>
      <c r="F41" s="55"/>
      <c r="G41" s="55"/>
      <c r="H41" s="28">
        <v>75</v>
      </c>
      <c r="J41" s="13"/>
      <c r="K41" s="14"/>
      <c r="L41" s="15"/>
      <c r="M41" s="11"/>
      <c r="N41" s="11"/>
      <c r="O41" s="11"/>
      <c r="P41" s="11"/>
      <c r="Q41" s="13"/>
      <c r="R41" s="14"/>
      <c r="S41" s="15"/>
      <c r="T41" s="11"/>
      <c r="U41" s="11"/>
      <c r="V41" s="11"/>
    </row>
    <row r="42" spans="1:22" ht="15">
      <c r="B42" s="55" t="s">
        <v>73</v>
      </c>
      <c r="C42" s="55"/>
      <c r="D42" s="55"/>
      <c r="E42" s="56">
        <v>70</v>
      </c>
      <c r="F42" s="55"/>
      <c r="G42" s="55"/>
      <c r="H42" s="28">
        <v>53</v>
      </c>
      <c r="J42" s="12" t="s">
        <v>74</v>
      </c>
      <c r="K42" s="12" t="s">
        <v>75</v>
      </c>
      <c r="L42" s="12" t="s">
        <v>76</v>
      </c>
      <c r="M42" s="11"/>
      <c r="N42" s="11"/>
      <c r="O42" s="11"/>
      <c r="P42" s="11"/>
      <c r="Q42" s="12" t="s">
        <v>74</v>
      </c>
      <c r="R42" s="12" t="s">
        <v>75</v>
      </c>
      <c r="S42" s="12" t="s">
        <v>76</v>
      </c>
      <c r="T42" s="11"/>
      <c r="U42" s="11"/>
      <c r="V42" s="11"/>
    </row>
    <row r="43" spans="1:22" ht="15">
      <c r="B43" s="55" t="s">
        <v>77</v>
      </c>
      <c r="C43" s="55"/>
      <c r="D43" s="55"/>
      <c r="E43" s="56">
        <v>34</v>
      </c>
      <c r="F43" s="55"/>
      <c r="G43" s="55"/>
      <c r="H43" s="28">
        <v>35</v>
      </c>
      <c r="J43" s="13"/>
      <c r="K43" s="14"/>
      <c r="L43" s="15"/>
      <c r="M43" s="11"/>
      <c r="N43" s="11"/>
      <c r="O43" s="11"/>
      <c r="P43" s="11"/>
      <c r="Q43" s="13"/>
      <c r="R43" s="14"/>
      <c r="S43" s="15"/>
      <c r="T43" s="11"/>
      <c r="U43" s="11"/>
      <c r="V43" s="11"/>
    </row>
    <row r="44" spans="1:22" ht="15">
      <c r="B44" s="55" t="s">
        <v>78</v>
      </c>
      <c r="C44" s="55"/>
      <c r="D44" s="55"/>
      <c r="E44" s="56">
        <v>37</v>
      </c>
      <c r="F44" s="55"/>
      <c r="G44" s="55"/>
      <c r="H44" s="28">
        <v>52</v>
      </c>
      <c r="J44" s="12" t="s">
        <v>79</v>
      </c>
      <c r="K44" s="12" t="s">
        <v>80</v>
      </c>
      <c r="L44" s="12" t="s">
        <v>81</v>
      </c>
      <c r="M44" s="11"/>
      <c r="N44" s="11"/>
      <c r="O44" s="11"/>
      <c r="P44" s="11"/>
      <c r="Q44" s="12" t="s">
        <v>79</v>
      </c>
      <c r="R44" s="12" t="s">
        <v>80</v>
      </c>
      <c r="S44" s="12" t="s">
        <v>81</v>
      </c>
      <c r="T44" s="11"/>
      <c r="U44" s="11"/>
      <c r="V44" s="11"/>
    </row>
    <row r="45" spans="1:22" ht="15">
      <c r="B45" s="55" t="s">
        <v>9</v>
      </c>
      <c r="C45" s="55"/>
      <c r="D45" s="55"/>
      <c r="E45" s="57">
        <v>5047</v>
      </c>
      <c r="F45" s="55"/>
      <c r="G45" s="55"/>
      <c r="H45" s="28">
        <v>607</v>
      </c>
      <c r="J45" s="13"/>
      <c r="K45" s="14"/>
      <c r="L45" s="15"/>
      <c r="M45" s="11"/>
      <c r="N45" s="11"/>
      <c r="O45" s="11"/>
      <c r="P45" s="11"/>
      <c r="Q45" s="13"/>
      <c r="R45" s="14"/>
      <c r="S45" s="15"/>
      <c r="T45" s="11"/>
      <c r="U45" s="11"/>
      <c r="V45" s="11"/>
    </row>
    <row r="46" spans="1:22" ht="15">
      <c r="B46" s="55" t="s">
        <v>67</v>
      </c>
      <c r="C46" s="55"/>
      <c r="D46" s="55"/>
      <c r="E46" s="56">
        <v>228</v>
      </c>
      <c r="F46" s="55"/>
      <c r="G46" s="55"/>
      <c r="H46" s="28">
        <v>130</v>
      </c>
      <c r="J46" s="12" t="s">
        <v>82</v>
      </c>
      <c r="K46" s="12" t="s">
        <v>83</v>
      </c>
      <c r="L46" s="12" t="s">
        <v>84</v>
      </c>
      <c r="M46" s="11"/>
      <c r="N46" s="11"/>
      <c r="O46" s="11"/>
      <c r="P46" s="11"/>
      <c r="Q46" s="12" t="s">
        <v>82</v>
      </c>
      <c r="R46" s="12" t="s">
        <v>83</v>
      </c>
      <c r="S46" s="12" t="s">
        <v>84</v>
      </c>
      <c r="T46" s="11"/>
      <c r="U46" s="11"/>
      <c r="V46" s="11"/>
    </row>
    <row r="47" spans="1:22" ht="15">
      <c r="B47" s="55" t="s">
        <v>68</v>
      </c>
      <c r="C47" s="55"/>
      <c r="D47" s="55"/>
      <c r="E47" s="56">
        <v>21</v>
      </c>
      <c r="F47" s="55"/>
      <c r="G47" s="55"/>
      <c r="H47" s="28">
        <v>24</v>
      </c>
      <c r="J47" s="13"/>
      <c r="K47" s="14"/>
      <c r="L47" s="15"/>
      <c r="M47" s="11"/>
      <c r="N47" s="11"/>
      <c r="O47" s="11"/>
      <c r="P47" s="11"/>
      <c r="Q47" s="13"/>
      <c r="R47" s="14"/>
      <c r="S47" s="15"/>
      <c r="T47" s="11"/>
      <c r="U47" s="11"/>
      <c r="V47" s="11"/>
    </row>
    <row r="48" spans="1:22" ht="15">
      <c r="B48" s="55" t="s">
        <v>72</v>
      </c>
      <c r="C48" s="55"/>
      <c r="D48" s="55"/>
      <c r="E48" s="56">
        <v>139</v>
      </c>
      <c r="F48" s="55"/>
      <c r="G48" s="55"/>
      <c r="H48" s="28">
        <v>69</v>
      </c>
      <c r="J48" s="12" t="s">
        <v>85</v>
      </c>
      <c r="K48" s="12" t="s">
        <v>86</v>
      </c>
      <c r="L48" s="12" t="s">
        <v>87</v>
      </c>
      <c r="M48" s="11"/>
      <c r="N48" s="11"/>
      <c r="O48" s="11"/>
      <c r="P48" s="11"/>
      <c r="Q48" s="12" t="s">
        <v>85</v>
      </c>
      <c r="R48" s="12" t="s">
        <v>86</v>
      </c>
      <c r="S48" s="12" t="s">
        <v>87</v>
      </c>
      <c r="T48" s="11"/>
      <c r="U48" s="11"/>
      <c r="V48" s="11"/>
    </row>
    <row r="49" spans="2:22" ht="15">
      <c r="B49" s="55" t="s">
        <v>73</v>
      </c>
      <c r="C49" s="55"/>
      <c r="D49" s="55"/>
      <c r="E49" s="56">
        <v>68</v>
      </c>
      <c r="F49" s="55"/>
      <c r="G49" s="55"/>
      <c r="H49" s="28">
        <v>61</v>
      </c>
      <c r="J49" s="13"/>
      <c r="K49" s="14"/>
      <c r="L49" s="15"/>
      <c r="M49" s="11"/>
      <c r="N49" s="11"/>
      <c r="O49" s="11"/>
      <c r="P49" s="11"/>
      <c r="Q49" s="13"/>
      <c r="R49" s="14"/>
      <c r="S49" s="15"/>
      <c r="T49" s="11"/>
      <c r="U49" s="11"/>
      <c r="V49" s="11"/>
    </row>
    <row r="50" spans="2:22" ht="15">
      <c r="B50" s="55" t="s">
        <v>77</v>
      </c>
      <c r="C50" s="55"/>
      <c r="D50" s="55"/>
      <c r="E50" s="56">
        <v>24</v>
      </c>
      <c r="F50" s="55"/>
      <c r="G50" s="55"/>
      <c r="H50" s="28">
        <v>38</v>
      </c>
      <c r="J50" s="12" t="s">
        <v>88</v>
      </c>
      <c r="K50" s="12" t="s">
        <v>89</v>
      </c>
      <c r="L50" s="12" t="s">
        <v>90</v>
      </c>
      <c r="M50" s="11"/>
      <c r="N50" s="11"/>
      <c r="O50" s="11"/>
      <c r="P50" s="11"/>
      <c r="Q50" s="12" t="s">
        <v>88</v>
      </c>
      <c r="R50" s="12" t="s">
        <v>89</v>
      </c>
      <c r="S50" s="12" t="s">
        <v>90</v>
      </c>
      <c r="T50" s="11"/>
      <c r="U50" s="11"/>
      <c r="V50" s="11"/>
    </row>
    <row r="51" spans="2:22" ht="15">
      <c r="B51" s="55" t="s">
        <v>78</v>
      </c>
      <c r="C51" s="55"/>
      <c r="D51" s="55"/>
      <c r="E51" s="56">
        <v>85</v>
      </c>
      <c r="F51" s="55"/>
      <c r="G51" s="55"/>
      <c r="H51" s="28">
        <v>58</v>
      </c>
      <c r="J51" s="13"/>
      <c r="K51" s="14"/>
      <c r="L51" s="15"/>
      <c r="M51" s="11"/>
      <c r="N51" s="11"/>
      <c r="O51" s="11"/>
      <c r="P51" s="11"/>
      <c r="Q51" s="13"/>
      <c r="R51" s="14"/>
      <c r="S51" s="15"/>
      <c r="T51" s="11"/>
      <c r="U51" s="11"/>
      <c r="V51" s="11"/>
    </row>
    <row r="52" spans="2:22" ht="15">
      <c r="B52" s="55" t="s">
        <v>46</v>
      </c>
      <c r="C52" s="55"/>
      <c r="D52" s="55"/>
      <c r="E52" s="57">
        <v>57296</v>
      </c>
      <c r="F52" s="55"/>
      <c r="G52" s="55"/>
      <c r="H52" s="29">
        <v>1220</v>
      </c>
      <c r="J52" s="12" t="s">
        <v>91</v>
      </c>
      <c r="K52" s="12" t="s">
        <v>92</v>
      </c>
      <c r="L52" s="12" t="s">
        <v>93</v>
      </c>
      <c r="M52" s="11"/>
      <c r="N52" s="11"/>
      <c r="O52" s="11"/>
      <c r="P52" s="11"/>
      <c r="Q52" s="12" t="s">
        <v>91</v>
      </c>
      <c r="R52" s="12" t="s">
        <v>92</v>
      </c>
      <c r="S52" s="12" t="s">
        <v>93</v>
      </c>
      <c r="T52" s="11"/>
      <c r="U52" s="11"/>
      <c r="V52" s="11"/>
    </row>
    <row r="53" spans="2:22" ht="15">
      <c r="B53" s="55" t="s">
        <v>8</v>
      </c>
      <c r="C53" s="55"/>
      <c r="D53" s="55"/>
      <c r="E53" s="57">
        <v>28646</v>
      </c>
      <c r="F53" s="55"/>
      <c r="G53" s="55"/>
      <c r="H53" s="28">
        <v>719</v>
      </c>
      <c r="J53" s="13"/>
      <c r="K53" s="14"/>
      <c r="L53" s="15"/>
      <c r="M53" s="11"/>
      <c r="N53" s="11"/>
      <c r="O53" s="11"/>
      <c r="P53" s="11"/>
      <c r="Q53" s="13"/>
      <c r="R53" s="14"/>
      <c r="S53" s="15"/>
      <c r="T53" s="11"/>
      <c r="U53" s="11"/>
      <c r="V53" s="11"/>
    </row>
    <row r="54" spans="2:22" ht="15">
      <c r="B54" s="55" t="s">
        <v>67</v>
      </c>
      <c r="C54" s="55"/>
      <c r="D54" s="55"/>
      <c r="E54" s="57">
        <v>1801</v>
      </c>
      <c r="F54" s="55"/>
      <c r="G54" s="55"/>
      <c r="H54" s="28">
        <v>189</v>
      </c>
      <c r="J54" s="12" t="s">
        <v>94</v>
      </c>
      <c r="K54" s="12" t="s">
        <v>95</v>
      </c>
      <c r="L54" s="12" t="s">
        <v>96</v>
      </c>
      <c r="M54" s="11"/>
      <c r="N54" s="11"/>
      <c r="O54" s="11"/>
      <c r="P54" s="11"/>
      <c r="Q54" s="12" t="s">
        <v>94</v>
      </c>
      <c r="R54" s="12" t="s">
        <v>95</v>
      </c>
      <c r="S54" s="12" t="s">
        <v>96</v>
      </c>
      <c r="T54" s="11"/>
      <c r="U54" s="11"/>
      <c r="V54" s="11"/>
    </row>
    <row r="55" spans="2:22" ht="15">
      <c r="B55" s="55" t="s">
        <v>68</v>
      </c>
      <c r="C55" s="55"/>
      <c r="D55" s="55"/>
      <c r="E55" s="56">
        <v>440</v>
      </c>
      <c r="F55" s="55"/>
      <c r="G55" s="55"/>
      <c r="H55" s="28">
        <v>156</v>
      </c>
      <c r="J55" s="13"/>
      <c r="K55" s="14"/>
      <c r="L55" s="15"/>
      <c r="M55" s="11"/>
      <c r="N55" s="11"/>
      <c r="O55" s="11"/>
      <c r="P55" s="11"/>
      <c r="Q55" s="13"/>
      <c r="R55" s="14"/>
      <c r="S55" s="15"/>
      <c r="T55" s="11"/>
      <c r="U55" s="11"/>
      <c r="V55" s="11"/>
    </row>
    <row r="56" spans="2:22" ht="15">
      <c r="B56" s="55" t="s">
        <v>72</v>
      </c>
      <c r="C56" s="55"/>
      <c r="D56" s="55"/>
      <c r="E56" s="57">
        <v>1941</v>
      </c>
      <c r="F56" s="55"/>
      <c r="G56" s="55"/>
      <c r="H56" s="28">
        <v>233</v>
      </c>
      <c r="J56" s="12" t="s">
        <v>91</v>
      </c>
      <c r="K56" s="12" t="s">
        <v>97</v>
      </c>
      <c r="L56" s="12" t="s">
        <v>98</v>
      </c>
      <c r="Q56" s="12" t="s">
        <v>91</v>
      </c>
      <c r="R56" s="12" t="s">
        <v>97</v>
      </c>
      <c r="S56" s="12" t="s">
        <v>98</v>
      </c>
    </row>
    <row r="57" spans="2:22" ht="15">
      <c r="B57" s="55" t="s">
        <v>73</v>
      </c>
      <c r="C57" s="55"/>
      <c r="D57" s="55"/>
      <c r="E57" s="57">
        <v>1053</v>
      </c>
      <c r="F57" s="55"/>
      <c r="G57" s="55"/>
      <c r="H57" s="28">
        <v>194</v>
      </c>
      <c r="J57" s="13"/>
      <c r="K57" s="14"/>
      <c r="L57" s="15"/>
      <c r="Q57" s="13"/>
      <c r="R57" s="14"/>
      <c r="S57" s="15"/>
    </row>
    <row r="58" spans="2:22" ht="15">
      <c r="B58" s="55" t="s">
        <v>77</v>
      </c>
      <c r="C58" s="55"/>
      <c r="D58" s="55"/>
      <c r="E58" s="56">
        <v>391</v>
      </c>
      <c r="F58" s="55"/>
      <c r="G58" s="55"/>
      <c r="H58" s="28">
        <v>113</v>
      </c>
      <c r="J58" s="12" t="s">
        <v>94</v>
      </c>
      <c r="K58" s="12" t="s">
        <v>99</v>
      </c>
      <c r="L58" s="12" t="s">
        <v>100</v>
      </c>
      <c r="Q58" s="12" t="s">
        <v>94</v>
      </c>
      <c r="R58" s="12" t="s">
        <v>99</v>
      </c>
      <c r="S58" s="12" t="s">
        <v>100</v>
      </c>
    </row>
    <row r="59" spans="2:22" ht="15">
      <c r="B59" s="55" t="s">
        <v>78</v>
      </c>
      <c r="C59" s="55"/>
      <c r="D59" s="55"/>
      <c r="E59" s="56">
        <v>514</v>
      </c>
      <c r="F59" s="55"/>
      <c r="G59" s="55"/>
      <c r="H59" s="28">
        <v>113</v>
      </c>
      <c r="J59" s="13"/>
      <c r="K59" s="14"/>
      <c r="L59" s="15"/>
      <c r="Q59" s="13"/>
      <c r="R59" s="14"/>
      <c r="S59" s="15"/>
    </row>
    <row r="60" spans="2:22" ht="15" customHeight="1">
      <c r="B60" s="55" t="s">
        <v>9</v>
      </c>
      <c r="C60" s="55"/>
      <c r="D60" s="55"/>
      <c r="E60" s="57">
        <v>28650</v>
      </c>
      <c r="F60" s="55"/>
      <c r="G60" s="55"/>
      <c r="H60" s="28">
        <v>750</v>
      </c>
    </row>
    <row r="61" spans="2:22">
      <c r="B61" s="55" t="s">
        <v>67</v>
      </c>
      <c r="C61" s="55"/>
      <c r="D61" s="55"/>
      <c r="E61" s="57">
        <v>1749</v>
      </c>
      <c r="F61" s="55"/>
      <c r="G61" s="55"/>
      <c r="H61" s="28">
        <v>230</v>
      </c>
    </row>
    <row r="62" spans="2:22">
      <c r="B62" s="55" t="s">
        <v>68</v>
      </c>
      <c r="C62" s="55"/>
      <c r="D62" s="55"/>
      <c r="E62" s="56">
        <v>330</v>
      </c>
      <c r="F62" s="55"/>
      <c r="G62" s="55"/>
      <c r="H62" s="28">
        <v>143</v>
      </c>
    </row>
    <row r="63" spans="2:22">
      <c r="B63" s="55" t="s">
        <v>72</v>
      </c>
      <c r="C63" s="55"/>
      <c r="D63" s="55"/>
      <c r="E63" s="57">
        <v>2306</v>
      </c>
      <c r="F63" s="55"/>
      <c r="G63" s="55"/>
      <c r="H63" s="28">
        <v>286</v>
      </c>
    </row>
    <row r="64" spans="2:22">
      <c r="B64" s="55" t="s">
        <v>73</v>
      </c>
      <c r="C64" s="55"/>
      <c r="D64" s="55"/>
      <c r="E64" s="56">
        <v>929</v>
      </c>
      <c r="F64" s="55"/>
      <c r="G64" s="55"/>
      <c r="H64" s="28">
        <v>179</v>
      </c>
    </row>
    <row r="65" spans="2:8">
      <c r="B65" s="55" t="s">
        <v>77</v>
      </c>
      <c r="C65" s="55"/>
      <c r="D65" s="55"/>
      <c r="E65" s="56">
        <v>317</v>
      </c>
      <c r="F65" s="55"/>
      <c r="G65" s="55"/>
      <c r="H65" s="28">
        <v>101</v>
      </c>
    </row>
    <row r="66" spans="2:8">
      <c r="B66" s="55" t="s">
        <v>78</v>
      </c>
      <c r="C66" s="55"/>
      <c r="D66" s="55"/>
      <c r="E66" s="56">
        <v>572</v>
      </c>
      <c r="F66" s="55"/>
      <c r="G66" s="55"/>
      <c r="H66" s="28">
        <v>164</v>
      </c>
    </row>
  </sheetData>
  <mergeCells count="127">
    <mergeCell ref="B31:D31"/>
    <mergeCell ref="E31:G31"/>
    <mergeCell ref="B32:D32"/>
    <mergeCell ref="E32:G32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B10:D10"/>
    <mergeCell ref="E10:G10"/>
    <mergeCell ref="B11:D11"/>
    <mergeCell ref="E11:G11"/>
    <mergeCell ref="B12:D12"/>
    <mergeCell ref="E12:G12"/>
    <mergeCell ref="B7:D7"/>
    <mergeCell ref="E7:G7"/>
    <mergeCell ref="B8:D8"/>
    <mergeCell ref="E8:G8"/>
    <mergeCell ref="B9:D9"/>
    <mergeCell ref="E9:G9"/>
    <mergeCell ref="B4:D4"/>
    <mergeCell ref="E4:G4"/>
    <mergeCell ref="B5:D5"/>
    <mergeCell ref="E5:G5"/>
    <mergeCell ref="B6:D6"/>
    <mergeCell ref="E6:G6"/>
    <mergeCell ref="J1:O1"/>
    <mergeCell ref="Q1:V1"/>
    <mergeCell ref="B2:D2"/>
    <mergeCell ref="E2:G2"/>
    <mergeCell ref="B3:D3"/>
    <mergeCell ref="E3:G3"/>
    <mergeCell ref="Q35:V35"/>
    <mergeCell ref="B66:D66"/>
    <mergeCell ref="E66:G66"/>
    <mergeCell ref="B57:D57"/>
    <mergeCell ref="E57:G57"/>
    <mergeCell ref="B58:D58"/>
    <mergeCell ref="E58:G58"/>
    <mergeCell ref="B65:D65"/>
    <mergeCell ref="E65:G65"/>
    <mergeCell ref="B54:D54"/>
    <mergeCell ref="E54:G54"/>
    <mergeCell ref="B55:D55"/>
    <mergeCell ref="E55:G55"/>
    <mergeCell ref="B56:D56"/>
    <mergeCell ref="E56:G56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52:D52"/>
    <mergeCell ref="E52:G52"/>
    <mergeCell ref="B49:D49"/>
    <mergeCell ref="E49:G49"/>
    <mergeCell ref="B50:D50"/>
    <mergeCell ref="E50:G50"/>
    <mergeCell ref="B51:D51"/>
    <mergeCell ref="E51:G51"/>
    <mergeCell ref="B63:D63"/>
    <mergeCell ref="E63:G63"/>
    <mergeCell ref="B64:D64"/>
    <mergeCell ref="E64:G64"/>
    <mergeCell ref="B61:D61"/>
    <mergeCell ref="E61:G61"/>
    <mergeCell ref="B45:D45"/>
    <mergeCell ref="E45:G45"/>
    <mergeCell ref="B53:D53"/>
    <mergeCell ref="E53:G53"/>
    <mergeCell ref="B62:D62"/>
    <mergeCell ref="E62:G62"/>
    <mergeCell ref="B46:D46"/>
    <mergeCell ref="E46:G46"/>
    <mergeCell ref="B47:D47"/>
    <mergeCell ref="E47:G47"/>
    <mergeCell ref="B48:D48"/>
    <mergeCell ref="E48:G48"/>
    <mergeCell ref="B59:D59"/>
    <mergeCell ref="E59:G59"/>
    <mergeCell ref="B60:D60"/>
    <mergeCell ref="E60:G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E1" workbookViewId="0">
      <selection activeCell="U3" sqref="U3:V3"/>
    </sheetView>
  </sheetViews>
  <sheetFormatPr defaultRowHeight="13.8"/>
  <cols>
    <col min="10" max="10" width="9" customWidth="1"/>
    <col min="11" max="11" width="15.69921875" customWidth="1"/>
    <col min="12" max="17" width="9" customWidth="1"/>
    <col min="18" max="18" width="19.8984375" customWidth="1"/>
    <col min="19" max="19" width="12.3984375" customWidth="1"/>
  </cols>
  <sheetData>
    <row r="1" spans="1:22">
      <c r="A1" s="3">
        <v>2016</v>
      </c>
      <c r="J1" s="58" t="s">
        <v>47</v>
      </c>
      <c r="K1" s="58"/>
      <c r="L1" s="58"/>
      <c r="M1" s="58"/>
      <c r="N1" s="58"/>
      <c r="O1" s="58"/>
      <c r="P1" s="38"/>
      <c r="Q1" s="58" t="s">
        <v>48</v>
      </c>
      <c r="R1" s="58"/>
      <c r="S1" s="58"/>
      <c r="T1" s="58"/>
      <c r="U1" s="58"/>
      <c r="V1" s="58"/>
    </row>
    <row r="2" spans="1:22" ht="15.6">
      <c r="B2" s="62" t="s">
        <v>6</v>
      </c>
      <c r="C2" s="62"/>
      <c r="D2" s="62"/>
      <c r="E2" s="57">
        <v>557454</v>
      </c>
      <c r="F2" s="55"/>
      <c r="G2" s="55"/>
      <c r="H2" s="37">
        <v>1126</v>
      </c>
      <c r="J2" s="12" t="s">
        <v>59</v>
      </c>
      <c r="K2" s="12" t="s">
        <v>60</v>
      </c>
      <c r="L2" s="12" t="s">
        <v>61</v>
      </c>
      <c r="M2" s="11"/>
      <c r="N2" s="11" t="s">
        <v>62</v>
      </c>
      <c r="O2" s="12" t="s">
        <v>63</v>
      </c>
      <c r="P2" s="17"/>
      <c r="Q2" s="12" t="s">
        <v>59</v>
      </c>
      <c r="R2" s="12" t="s">
        <v>60</v>
      </c>
      <c r="S2" s="12" t="s">
        <v>61</v>
      </c>
      <c r="T2" s="11"/>
      <c r="U2" s="11" t="s">
        <v>62</v>
      </c>
      <c r="V2" s="12" t="s">
        <v>63</v>
      </c>
    </row>
    <row r="3" spans="1:22" ht="15.6" customHeight="1">
      <c r="B3" s="62" t="s">
        <v>7</v>
      </c>
      <c r="C3" s="62"/>
      <c r="D3" s="62"/>
      <c r="E3" s="57">
        <v>47541</v>
      </c>
      <c r="F3" s="55"/>
      <c r="G3" s="55"/>
      <c r="H3" s="37">
        <v>1882</v>
      </c>
      <c r="J3" s="13"/>
      <c r="K3" s="14">
        <f>E5</f>
        <v>875</v>
      </c>
      <c r="L3" s="15">
        <f>H5</f>
        <v>200</v>
      </c>
      <c r="M3" s="16"/>
      <c r="N3" s="17">
        <f>K3+K5+K7+K9+K11+K13+K15+K17+K19+K21+K23+K25</f>
        <v>1734</v>
      </c>
      <c r="O3" s="17">
        <f>SQRT(((L3)^2)+((L5)^2)+((L7)^2)+((L9)^2)+((L11)^2)+((L13)^2)+((L15)^2)+((L17)^2)+((L19)^2)+((L21)^2)+((L23)^2)+((L25)^2))</f>
        <v>309.34770081576494</v>
      </c>
      <c r="P3" s="11"/>
      <c r="Q3" s="13"/>
      <c r="R3" s="14">
        <f>E20</f>
        <v>13493</v>
      </c>
      <c r="S3" s="15">
        <f>H20</f>
        <v>216</v>
      </c>
      <c r="T3" s="16"/>
      <c r="U3" s="17">
        <f>R3+R5+R7+R9+R11+R13+R15+R17+R19+R21+R23+R25</f>
        <v>26036</v>
      </c>
      <c r="V3" s="17">
        <f>SQRT(((S3)^2)+((S5)^2)+((S7)^2)+((S9)^2)+((S11)^2)+((S13)^2)+((S15)^2)+((S17)^2)+((S19)^2)+((S21)^2)+((S23)^2)+((S25)^2))</f>
        <v>319.92499120887697</v>
      </c>
    </row>
    <row r="4" spans="1:22" ht="15">
      <c r="B4" s="62" t="s">
        <v>8</v>
      </c>
      <c r="C4" s="62"/>
      <c r="D4" s="62"/>
      <c r="E4" s="57">
        <v>22978</v>
      </c>
      <c r="F4" s="55"/>
      <c r="G4" s="55"/>
      <c r="H4" s="37">
        <v>1264</v>
      </c>
      <c r="J4" s="12" t="s">
        <v>64</v>
      </c>
      <c r="K4" s="12" t="s">
        <v>65</v>
      </c>
      <c r="L4" s="12" t="s">
        <v>66</v>
      </c>
      <c r="M4" s="11"/>
      <c r="N4" s="11"/>
      <c r="O4" s="11"/>
      <c r="P4" s="11"/>
      <c r="Q4" s="12" t="s">
        <v>64</v>
      </c>
      <c r="R4" s="12" t="s">
        <v>65</v>
      </c>
      <c r="S4" s="12" t="s">
        <v>66</v>
      </c>
      <c r="T4" s="11"/>
      <c r="U4" s="11"/>
      <c r="V4" s="11"/>
    </row>
    <row r="5" spans="1:22" ht="15.6" customHeight="1">
      <c r="B5" s="62" t="s">
        <v>67</v>
      </c>
      <c r="C5" s="62"/>
      <c r="D5" s="62"/>
      <c r="E5" s="56">
        <v>875</v>
      </c>
      <c r="F5" s="55"/>
      <c r="G5" s="55"/>
      <c r="H5" s="36">
        <v>200</v>
      </c>
      <c r="J5" s="13"/>
      <c r="K5" s="14">
        <f>E12</f>
        <v>859</v>
      </c>
      <c r="L5" s="15">
        <f>H12</f>
        <v>236</v>
      </c>
      <c r="M5" s="11"/>
      <c r="N5" s="11"/>
      <c r="O5" s="11"/>
      <c r="P5" s="11"/>
      <c r="Q5" s="13"/>
      <c r="R5" s="14">
        <f>E27</f>
        <v>12543</v>
      </c>
      <c r="S5" s="15">
        <f>H27</f>
        <v>236</v>
      </c>
      <c r="T5" s="11"/>
      <c r="U5" s="11"/>
      <c r="V5" s="11"/>
    </row>
    <row r="6" spans="1:22" ht="15.6" customHeight="1">
      <c r="B6" s="62" t="s">
        <v>68</v>
      </c>
      <c r="C6" s="62"/>
      <c r="D6" s="62"/>
      <c r="E6" s="56">
        <v>143</v>
      </c>
      <c r="F6" s="55"/>
      <c r="G6" s="55"/>
      <c r="H6" s="36">
        <v>91</v>
      </c>
      <c r="J6" s="12"/>
      <c r="K6" s="12"/>
      <c r="L6" s="12"/>
      <c r="M6" s="11"/>
      <c r="N6" s="11"/>
      <c r="O6" s="11"/>
      <c r="P6" s="11"/>
      <c r="Q6" s="12"/>
      <c r="R6" s="12"/>
      <c r="S6" s="12"/>
      <c r="T6" s="11"/>
      <c r="U6" s="11"/>
      <c r="V6" s="11"/>
    </row>
    <row r="7" spans="1:22" ht="15.6" customHeight="1">
      <c r="B7" s="62" t="s">
        <v>72</v>
      </c>
      <c r="C7" s="62"/>
      <c r="D7" s="62"/>
      <c r="E7" s="56">
        <v>927</v>
      </c>
      <c r="F7" s="55"/>
      <c r="G7" s="55"/>
      <c r="H7" s="36">
        <v>231</v>
      </c>
      <c r="J7" s="13"/>
      <c r="K7" s="14"/>
      <c r="L7" s="15"/>
      <c r="M7" s="11"/>
      <c r="N7" s="11"/>
      <c r="O7" s="11"/>
      <c r="P7" s="11"/>
      <c r="Q7" s="13"/>
      <c r="R7" s="14"/>
      <c r="S7" s="15"/>
      <c r="T7" s="11"/>
      <c r="U7" s="11"/>
      <c r="V7" s="11"/>
    </row>
    <row r="8" spans="1:22" ht="15.6" customHeight="1">
      <c r="B8" s="62" t="s">
        <v>73</v>
      </c>
      <c r="C8" s="62"/>
      <c r="D8" s="62"/>
      <c r="E8" s="56">
        <v>366</v>
      </c>
      <c r="F8" s="55"/>
      <c r="G8" s="55"/>
      <c r="H8" s="36">
        <v>145</v>
      </c>
      <c r="J8" s="12"/>
      <c r="K8" s="12"/>
      <c r="L8" s="12"/>
      <c r="M8" s="11"/>
      <c r="N8" s="11"/>
      <c r="O8" s="11"/>
      <c r="P8" s="11"/>
      <c r="Q8" s="12"/>
      <c r="R8" s="12"/>
      <c r="S8" s="12"/>
      <c r="T8" s="11"/>
      <c r="U8" s="11"/>
      <c r="V8" s="11"/>
    </row>
    <row r="9" spans="1:22" ht="15.6" customHeight="1">
      <c r="B9" s="62" t="s">
        <v>77</v>
      </c>
      <c r="C9" s="62"/>
      <c r="D9" s="62"/>
      <c r="E9" s="56">
        <v>140</v>
      </c>
      <c r="F9" s="55"/>
      <c r="G9" s="55"/>
      <c r="H9" s="36">
        <v>90</v>
      </c>
      <c r="J9" s="13"/>
      <c r="K9" s="14"/>
      <c r="L9" s="15"/>
      <c r="M9" s="11"/>
      <c r="N9" s="11"/>
      <c r="O9" s="11"/>
      <c r="P9" s="11"/>
      <c r="Q9" s="13"/>
      <c r="R9" s="14"/>
      <c r="S9" s="15"/>
      <c r="T9" s="11"/>
      <c r="U9" s="11"/>
      <c r="V9" s="11"/>
    </row>
    <row r="10" spans="1:22" ht="15.6" customHeight="1">
      <c r="B10" s="62" t="s">
        <v>78</v>
      </c>
      <c r="C10" s="62"/>
      <c r="D10" s="62"/>
      <c r="E10" s="56">
        <v>352</v>
      </c>
      <c r="F10" s="55"/>
      <c r="G10" s="55"/>
      <c r="H10" s="36">
        <v>114</v>
      </c>
      <c r="J10" s="12"/>
      <c r="K10" s="12"/>
      <c r="L10" s="12"/>
      <c r="M10" s="11"/>
      <c r="N10" s="11"/>
      <c r="O10" s="11"/>
      <c r="P10" s="11"/>
      <c r="Q10" s="12"/>
      <c r="R10" s="12"/>
      <c r="S10" s="12"/>
      <c r="T10" s="11"/>
      <c r="U10" s="11"/>
      <c r="V10" s="11"/>
    </row>
    <row r="11" spans="1:22" ht="15">
      <c r="B11" s="62" t="s">
        <v>9</v>
      </c>
      <c r="C11" s="62"/>
      <c r="D11" s="62"/>
      <c r="E11" s="57">
        <v>24563</v>
      </c>
      <c r="F11" s="55"/>
      <c r="G11" s="55"/>
      <c r="H11" s="37">
        <v>1330</v>
      </c>
      <c r="J11" s="13"/>
      <c r="K11" s="14"/>
      <c r="L11" s="15"/>
      <c r="M11" s="11"/>
      <c r="N11" s="11"/>
      <c r="O11" s="11"/>
      <c r="P11" s="11"/>
      <c r="Q11" s="13"/>
      <c r="R11" s="14"/>
      <c r="S11" s="15"/>
      <c r="T11" s="11"/>
      <c r="U11" s="11"/>
      <c r="V11" s="11"/>
    </row>
    <row r="12" spans="1:22" ht="15.6" customHeight="1">
      <c r="B12" s="62" t="s">
        <v>67</v>
      </c>
      <c r="C12" s="62"/>
      <c r="D12" s="62"/>
      <c r="E12" s="56">
        <v>859</v>
      </c>
      <c r="F12" s="55"/>
      <c r="G12" s="55"/>
      <c r="H12" s="36">
        <v>236</v>
      </c>
      <c r="J12" s="12"/>
      <c r="K12" s="12"/>
      <c r="L12" s="12"/>
      <c r="M12" s="11"/>
      <c r="N12" s="11"/>
      <c r="O12" s="11"/>
      <c r="P12" s="11"/>
      <c r="Q12" s="12"/>
      <c r="R12" s="12"/>
      <c r="S12" s="12"/>
      <c r="T12" s="11"/>
      <c r="U12" s="11"/>
      <c r="V12" s="11"/>
    </row>
    <row r="13" spans="1:22" ht="15.6" customHeight="1">
      <c r="B13" s="62" t="s">
        <v>68</v>
      </c>
      <c r="C13" s="62"/>
      <c r="D13" s="62"/>
      <c r="E13" s="56">
        <v>140</v>
      </c>
      <c r="F13" s="55"/>
      <c r="G13" s="55"/>
      <c r="H13" s="36">
        <v>80</v>
      </c>
      <c r="J13" s="13"/>
      <c r="K13" s="14"/>
      <c r="L13" s="15"/>
      <c r="M13" s="11"/>
      <c r="N13" s="11"/>
      <c r="O13" s="11"/>
      <c r="P13" s="11"/>
      <c r="Q13" s="13"/>
      <c r="R13" s="14"/>
      <c r="S13" s="15"/>
      <c r="T13" s="11"/>
      <c r="U13" s="11"/>
      <c r="V13" s="11"/>
    </row>
    <row r="14" spans="1:22" ht="15.6" customHeight="1">
      <c r="B14" s="62" t="s">
        <v>72</v>
      </c>
      <c r="C14" s="62"/>
      <c r="D14" s="62"/>
      <c r="E14" s="56">
        <v>965</v>
      </c>
      <c r="F14" s="55"/>
      <c r="G14" s="55"/>
      <c r="H14" s="36">
        <v>270</v>
      </c>
      <c r="J14" s="12"/>
      <c r="K14" s="12"/>
      <c r="L14" s="12"/>
      <c r="M14" s="11"/>
      <c r="N14" s="11"/>
      <c r="O14" s="11"/>
      <c r="P14" s="11"/>
      <c r="Q14" s="12"/>
      <c r="R14" s="12"/>
      <c r="S14" s="12"/>
      <c r="T14" s="11"/>
      <c r="U14" s="11"/>
      <c r="V14" s="11"/>
    </row>
    <row r="15" spans="1:22" ht="15.6" customHeight="1">
      <c r="B15" s="62" t="s">
        <v>73</v>
      </c>
      <c r="C15" s="62"/>
      <c r="D15" s="62"/>
      <c r="E15" s="56">
        <v>350</v>
      </c>
      <c r="F15" s="55"/>
      <c r="G15" s="55"/>
      <c r="H15" s="36">
        <v>132</v>
      </c>
      <c r="J15" s="13"/>
      <c r="K15" s="14"/>
      <c r="L15" s="15"/>
      <c r="M15" s="11"/>
      <c r="N15" s="11"/>
      <c r="O15" s="11"/>
      <c r="P15" s="11"/>
      <c r="Q15" s="13"/>
      <c r="R15" s="14"/>
      <c r="S15" s="15"/>
      <c r="T15" s="11"/>
      <c r="U15" s="11"/>
      <c r="V15" s="11"/>
    </row>
    <row r="16" spans="1:22" ht="15.6" customHeight="1">
      <c r="B16" s="62" t="s">
        <v>77</v>
      </c>
      <c r="C16" s="62"/>
      <c r="D16" s="62"/>
      <c r="E16" s="56">
        <v>178</v>
      </c>
      <c r="F16" s="55"/>
      <c r="G16" s="55"/>
      <c r="H16" s="36">
        <v>97</v>
      </c>
      <c r="J16" s="12"/>
      <c r="K16" s="12"/>
      <c r="L16" s="12"/>
      <c r="M16" s="11"/>
      <c r="N16" s="11"/>
      <c r="O16" s="11"/>
      <c r="P16" s="11"/>
      <c r="Q16" s="12"/>
      <c r="R16" s="12"/>
      <c r="S16" s="12"/>
      <c r="T16" s="11"/>
      <c r="U16" s="11"/>
      <c r="V16" s="11"/>
    </row>
    <row r="17" spans="2:22" ht="15.6" customHeight="1">
      <c r="B17" s="62" t="s">
        <v>78</v>
      </c>
      <c r="C17" s="62"/>
      <c r="D17" s="62"/>
      <c r="E17" s="56">
        <v>235</v>
      </c>
      <c r="F17" s="55"/>
      <c r="G17" s="55"/>
      <c r="H17" s="36">
        <v>113</v>
      </c>
      <c r="J17" s="13"/>
      <c r="K17" s="14"/>
      <c r="L17" s="15"/>
      <c r="M17" s="11"/>
      <c r="N17" s="11"/>
      <c r="O17" s="11"/>
      <c r="P17" s="11"/>
      <c r="Q17" s="13"/>
      <c r="R17" s="14"/>
      <c r="S17" s="15"/>
      <c r="T17" s="11"/>
      <c r="U17" s="11"/>
      <c r="V17" s="11"/>
    </row>
    <row r="18" spans="2:22" ht="15.6" customHeight="1">
      <c r="B18" s="62" t="s">
        <v>46</v>
      </c>
      <c r="C18" s="62"/>
      <c r="D18" s="62"/>
      <c r="E18" s="57">
        <v>509913</v>
      </c>
      <c r="F18" s="55"/>
      <c r="G18" s="55"/>
      <c r="H18" s="37">
        <v>2062</v>
      </c>
      <c r="J18" s="12"/>
      <c r="K18" s="12"/>
      <c r="L18" s="12"/>
      <c r="M18" s="11"/>
      <c r="N18" s="39"/>
      <c r="O18" s="11"/>
      <c r="P18" s="11"/>
      <c r="Q18" s="12"/>
      <c r="R18" s="12"/>
      <c r="S18" s="12"/>
      <c r="T18" s="11"/>
      <c r="U18" s="11"/>
      <c r="V18" s="11"/>
    </row>
    <row r="19" spans="2:22" ht="15">
      <c r="B19" s="62" t="s">
        <v>8</v>
      </c>
      <c r="C19" s="62"/>
      <c r="D19" s="62"/>
      <c r="E19" s="57">
        <v>258196</v>
      </c>
      <c r="F19" s="55"/>
      <c r="G19" s="55"/>
      <c r="H19" s="37">
        <v>1235</v>
      </c>
      <c r="J19" s="13"/>
      <c r="K19" s="14"/>
      <c r="L19" s="15"/>
      <c r="M19" s="11"/>
      <c r="N19" s="11"/>
      <c r="O19" s="11"/>
      <c r="P19" s="11"/>
      <c r="Q19" s="13"/>
      <c r="R19" s="14"/>
      <c r="S19" s="15"/>
      <c r="T19" s="11"/>
      <c r="U19" s="11"/>
      <c r="V19" s="11"/>
    </row>
    <row r="20" spans="2:22" ht="15.6" customHeight="1">
      <c r="B20" s="62" t="s">
        <v>67</v>
      </c>
      <c r="C20" s="62"/>
      <c r="D20" s="62"/>
      <c r="E20" s="57">
        <v>13493</v>
      </c>
      <c r="F20" s="55"/>
      <c r="G20" s="55"/>
      <c r="H20" s="36">
        <v>216</v>
      </c>
      <c r="J20" s="12"/>
      <c r="K20" s="12"/>
      <c r="L20" s="12"/>
      <c r="M20" s="11"/>
      <c r="N20" s="11"/>
      <c r="O20" s="11"/>
      <c r="P20" s="11"/>
      <c r="Q20" s="12"/>
      <c r="R20" s="12"/>
      <c r="S20" s="12"/>
      <c r="T20" s="11"/>
      <c r="U20" s="11"/>
      <c r="V20" s="11"/>
    </row>
    <row r="21" spans="2:22" ht="15.6" customHeight="1">
      <c r="B21" s="62" t="s">
        <v>68</v>
      </c>
      <c r="C21" s="62"/>
      <c r="D21" s="62"/>
      <c r="E21" s="57">
        <v>2987</v>
      </c>
      <c r="F21" s="55"/>
      <c r="G21" s="55"/>
      <c r="H21" s="36">
        <v>365</v>
      </c>
      <c r="J21" s="13"/>
      <c r="K21" s="14"/>
      <c r="L21" s="15"/>
      <c r="M21" s="11"/>
      <c r="N21" s="11"/>
      <c r="O21" s="11"/>
      <c r="P21" s="40"/>
      <c r="Q21" s="13"/>
      <c r="R21" s="14"/>
      <c r="S21" s="15"/>
      <c r="T21" s="11"/>
      <c r="U21" s="11"/>
      <c r="V21" s="11"/>
    </row>
    <row r="22" spans="2:22" ht="15.6" customHeight="1">
      <c r="B22" s="62" t="s">
        <v>72</v>
      </c>
      <c r="C22" s="62"/>
      <c r="D22" s="62"/>
      <c r="E22" s="57">
        <v>15003</v>
      </c>
      <c r="F22" s="55"/>
      <c r="G22" s="55"/>
      <c r="H22" s="36">
        <v>598</v>
      </c>
      <c r="J22" s="12"/>
      <c r="K22" s="12"/>
      <c r="L22" s="12"/>
      <c r="M22" s="40"/>
      <c r="N22" s="40"/>
      <c r="O22" s="40"/>
      <c r="P22" s="40"/>
      <c r="Q22" s="12"/>
      <c r="R22" s="12"/>
      <c r="S22" s="12"/>
    </row>
    <row r="23" spans="2:22" ht="15.6" customHeight="1">
      <c r="B23" s="62" t="s">
        <v>73</v>
      </c>
      <c r="C23" s="62"/>
      <c r="D23" s="62"/>
      <c r="E23" s="57">
        <v>6746</v>
      </c>
      <c r="F23" s="55"/>
      <c r="G23" s="55"/>
      <c r="H23" s="36">
        <v>452</v>
      </c>
      <c r="J23" s="13"/>
      <c r="K23" s="14"/>
      <c r="L23" s="15"/>
      <c r="M23" s="40"/>
      <c r="N23" s="40"/>
      <c r="O23" s="40"/>
      <c r="P23" s="40"/>
      <c r="Q23" s="13"/>
      <c r="R23" s="14"/>
      <c r="S23" s="15"/>
    </row>
    <row r="24" spans="2:22" ht="15.6" customHeight="1">
      <c r="B24" s="62" t="s">
        <v>77</v>
      </c>
      <c r="C24" s="62"/>
      <c r="D24" s="62"/>
      <c r="E24" s="57">
        <v>2560</v>
      </c>
      <c r="F24" s="55"/>
      <c r="G24" s="55"/>
      <c r="H24" s="36">
        <v>233</v>
      </c>
      <c r="J24" s="12"/>
      <c r="K24" s="12"/>
      <c r="L24" s="12"/>
      <c r="M24" s="40"/>
      <c r="N24" s="40"/>
      <c r="O24" s="40"/>
      <c r="P24" s="40"/>
      <c r="Q24" s="12"/>
      <c r="R24" s="12"/>
      <c r="S24" s="12"/>
    </row>
    <row r="25" spans="2:22" ht="15.6" customHeight="1">
      <c r="B25" s="62" t="s">
        <v>78</v>
      </c>
      <c r="C25" s="62"/>
      <c r="D25" s="62"/>
      <c r="E25" s="57">
        <v>4290</v>
      </c>
      <c r="F25" s="55"/>
      <c r="G25" s="55"/>
      <c r="H25" s="36">
        <v>224</v>
      </c>
      <c r="J25" s="13"/>
      <c r="K25" s="14"/>
      <c r="L25" s="15"/>
      <c r="M25" s="40"/>
      <c r="N25" s="40"/>
      <c r="O25" s="40"/>
      <c r="P25" s="40"/>
      <c r="Q25" s="13"/>
      <c r="R25" s="14"/>
      <c r="S25" s="15"/>
    </row>
    <row r="26" spans="2:22">
      <c r="B26" s="62" t="s">
        <v>9</v>
      </c>
      <c r="C26" s="62"/>
      <c r="D26" s="62"/>
      <c r="E26" s="57">
        <v>251717</v>
      </c>
      <c r="F26" s="55"/>
      <c r="G26" s="55"/>
      <c r="H26" s="37">
        <v>1470</v>
      </c>
    </row>
    <row r="27" spans="2:22" ht="13.8" customHeight="1">
      <c r="B27" s="62" t="s">
        <v>67</v>
      </c>
      <c r="C27" s="62"/>
      <c r="D27" s="62"/>
      <c r="E27" s="57">
        <v>12543</v>
      </c>
      <c r="F27" s="55"/>
      <c r="G27" s="55"/>
      <c r="H27" s="36">
        <v>236</v>
      </c>
    </row>
    <row r="28" spans="2:22" ht="13.8" customHeight="1">
      <c r="B28" s="62" t="s">
        <v>68</v>
      </c>
      <c r="C28" s="62"/>
      <c r="D28" s="62"/>
      <c r="E28" s="57">
        <v>2170</v>
      </c>
      <c r="F28" s="55"/>
      <c r="G28" s="55"/>
      <c r="H28" s="36">
        <v>351</v>
      </c>
    </row>
    <row r="29" spans="2:22" ht="13.8" customHeight="1">
      <c r="B29" s="62" t="s">
        <v>72</v>
      </c>
      <c r="C29" s="62"/>
      <c r="D29" s="62"/>
      <c r="E29" s="57">
        <v>14234</v>
      </c>
      <c r="F29" s="55"/>
      <c r="G29" s="55"/>
      <c r="H29" s="36">
        <v>539</v>
      </c>
    </row>
    <row r="30" spans="2:22" ht="13.8" customHeight="1">
      <c r="B30" s="62" t="s">
        <v>73</v>
      </c>
      <c r="C30" s="62"/>
      <c r="D30" s="62"/>
      <c r="E30" s="57">
        <v>6918</v>
      </c>
      <c r="F30" s="55"/>
      <c r="G30" s="55"/>
      <c r="H30" s="36">
        <v>525</v>
      </c>
    </row>
    <row r="31" spans="2:22" ht="13.8" customHeight="1">
      <c r="B31" s="62" t="s">
        <v>77</v>
      </c>
      <c r="C31" s="62"/>
      <c r="D31" s="62"/>
      <c r="E31" s="57">
        <v>2596</v>
      </c>
      <c r="F31" s="55"/>
      <c r="G31" s="55"/>
      <c r="H31" s="36">
        <v>301</v>
      </c>
    </row>
    <row r="32" spans="2:22" ht="13.8" customHeight="1">
      <c r="B32" s="62" t="s">
        <v>78</v>
      </c>
      <c r="C32" s="62"/>
      <c r="D32" s="62"/>
      <c r="E32" s="57">
        <v>3910</v>
      </c>
      <c r="F32" s="55"/>
      <c r="G32" s="55"/>
      <c r="H32" s="36">
        <v>304</v>
      </c>
    </row>
    <row r="36" spans="1:22">
      <c r="A36" s="3">
        <v>2015</v>
      </c>
      <c r="J36" s="58" t="s">
        <v>47</v>
      </c>
      <c r="K36" s="58"/>
      <c r="L36" s="58"/>
      <c r="M36" s="58"/>
      <c r="N36" s="58"/>
      <c r="O36" s="58"/>
      <c r="P36" s="30"/>
      <c r="Q36" s="58" t="s">
        <v>48</v>
      </c>
      <c r="R36" s="58"/>
      <c r="S36" s="58"/>
      <c r="T36" s="58"/>
      <c r="U36" s="58"/>
      <c r="V36" s="58"/>
    </row>
    <row r="37" spans="1:22" ht="15">
      <c r="B37" s="62" t="s">
        <v>6</v>
      </c>
      <c r="C37" s="62"/>
      <c r="D37" s="62"/>
      <c r="E37" s="57">
        <v>545840</v>
      </c>
      <c r="F37" s="55"/>
      <c r="G37" s="55"/>
      <c r="H37" s="29">
        <v>1329</v>
      </c>
      <c r="J37" s="12" t="s">
        <v>59</v>
      </c>
      <c r="K37" s="12" t="s">
        <v>60</v>
      </c>
      <c r="L37" s="12" t="s">
        <v>61</v>
      </c>
      <c r="M37" s="11"/>
      <c r="N37" s="11" t="s">
        <v>62</v>
      </c>
      <c r="O37" s="12" t="s">
        <v>63</v>
      </c>
      <c r="P37" s="12"/>
      <c r="Q37" s="12" t="s">
        <v>59</v>
      </c>
      <c r="R37" s="12" t="s">
        <v>60</v>
      </c>
      <c r="S37" s="12" t="s">
        <v>61</v>
      </c>
      <c r="T37" s="11"/>
      <c r="U37" s="11" t="s">
        <v>62</v>
      </c>
      <c r="V37" s="12" t="s">
        <v>63</v>
      </c>
    </row>
    <row r="38" spans="1:22" ht="15.6">
      <c r="B38" s="62" t="s">
        <v>7</v>
      </c>
      <c r="C38" s="62"/>
      <c r="D38" s="62"/>
      <c r="E38" s="57">
        <v>48334</v>
      </c>
      <c r="F38" s="55"/>
      <c r="G38" s="55"/>
      <c r="H38" s="29">
        <v>1960</v>
      </c>
      <c r="J38" s="13"/>
      <c r="K38" s="14">
        <v>761</v>
      </c>
      <c r="L38" s="15">
        <v>261</v>
      </c>
      <c r="M38" s="16"/>
      <c r="N38" s="17">
        <f>K38+K40+K42+K44+K46+K48+K50+K52+K54+K56+K58+K60</f>
        <v>1521</v>
      </c>
      <c r="O38" s="17">
        <f>SQRT(((L38)^2)+((L40)^2)+((L42)^2)+((L44)^2)+((L46)^2)+((L48)^2)+((L50)^2)+((L52)^2)+((L54)^2)+((L56)^2)+((L58)^2)+((L60)^2))</f>
        <v>351.87639875388061</v>
      </c>
      <c r="P38" s="17"/>
      <c r="Q38" s="13"/>
      <c r="R38" s="14">
        <v>13460</v>
      </c>
      <c r="S38" s="15">
        <v>279</v>
      </c>
      <c r="T38" s="16"/>
      <c r="U38" s="17">
        <f>R38+R40+R42+R44+R46+R48+R50+R52+R54+R56+R58+R60</f>
        <v>25924</v>
      </c>
      <c r="V38" s="17">
        <f>SQRT(((S38)^2)+((S40)^2)+((S42)^2)+((S44)^2)+((S46)^2)+((S48)^2)+((S50)^2)+((S52)^2)+((S54)^2)+((S56)^2)+((S58)^2)+((S60)^2))</f>
        <v>371.30311067913232</v>
      </c>
    </row>
    <row r="39" spans="1:22" ht="15">
      <c r="B39" s="62" t="s">
        <v>8</v>
      </c>
      <c r="C39" s="62"/>
      <c r="D39" s="62"/>
      <c r="E39" s="57">
        <v>23311</v>
      </c>
      <c r="F39" s="55"/>
      <c r="G39" s="55"/>
      <c r="H39" s="29">
        <v>1424</v>
      </c>
      <c r="J39" s="12" t="s">
        <v>64</v>
      </c>
      <c r="K39" s="12" t="s">
        <v>65</v>
      </c>
      <c r="L39" s="12" t="s">
        <v>66</v>
      </c>
      <c r="M39" s="11"/>
      <c r="N39" s="11"/>
      <c r="O39" s="11"/>
      <c r="P39" s="11"/>
      <c r="Q39" s="12" t="s">
        <v>64</v>
      </c>
      <c r="R39" s="12" t="s">
        <v>65</v>
      </c>
      <c r="S39" s="12" t="s">
        <v>66</v>
      </c>
      <c r="T39" s="11"/>
      <c r="U39" s="11"/>
      <c r="V39" s="11"/>
    </row>
    <row r="40" spans="1:22" ht="15">
      <c r="B40" s="62" t="s">
        <v>67</v>
      </c>
      <c r="C40" s="62"/>
      <c r="D40" s="62"/>
      <c r="E40" s="56">
        <v>761</v>
      </c>
      <c r="F40" s="55"/>
      <c r="G40" s="55"/>
      <c r="H40" s="28">
        <v>261</v>
      </c>
      <c r="J40" s="13"/>
      <c r="K40" s="14">
        <v>760</v>
      </c>
      <c r="L40" s="15">
        <v>236</v>
      </c>
      <c r="M40" s="11"/>
      <c r="N40" s="11"/>
      <c r="O40" s="11"/>
      <c r="P40" s="11"/>
      <c r="Q40" s="13"/>
      <c r="R40" s="14">
        <v>12464</v>
      </c>
      <c r="S40" s="15">
        <v>245</v>
      </c>
      <c r="T40" s="11"/>
      <c r="U40" s="11"/>
      <c r="V40" s="11"/>
    </row>
    <row r="41" spans="1:22" ht="15">
      <c r="B41" s="62" t="s">
        <v>68</v>
      </c>
      <c r="C41" s="62"/>
      <c r="D41" s="62"/>
      <c r="E41" s="56">
        <v>168</v>
      </c>
      <c r="F41" s="55"/>
      <c r="G41" s="55"/>
      <c r="H41" s="28">
        <v>123</v>
      </c>
      <c r="J41" s="12" t="s">
        <v>69</v>
      </c>
      <c r="K41" s="12" t="s">
        <v>70</v>
      </c>
      <c r="L41" s="12" t="s">
        <v>71</v>
      </c>
      <c r="M41" s="11"/>
      <c r="N41" s="11"/>
      <c r="O41" s="11"/>
      <c r="P41" s="11"/>
      <c r="Q41" s="12" t="s">
        <v>69</v>
      </c>
      <c r="R41" s="12" t="s">
        <v>70</v>
      </c>
      <c r="S41" s="12" t="s">
        <v>71</v>
      </c>
      <c r="T41" s="11"/>
      <c r="U41" s="11"/>
      <c r="V41" s="11"/>
    </row>
    <row r="42" spans="1:22" ht="15">
      <c r="B42" s="62" t="s">
        <v>72</v>
      </c>
      <c r="C42" s="62"/>
      <c r="D42" s="62"/>
      <c r="E42" s="56">
        <v>924</v>
      </c>
      <c r="F42" s="55"/>
      <c r="G42" s="55"/>
      <c r="H42" s="28">
        <v>248</v>
      </c>
      <c r="J42" s="13"/>
      <c r="K42" s="14"/>
      <c r="L42" s="15"/>
      <c r="M42" s="11"/>
      <c r="N42" s="11"/>
      <c r="O42" s="11"/>
      <c r="P42" s="11"/>
      <c r="Q42" s="13"/>
      <c r="R42" s="14"/>
      <c r="S42" s="15"/>
      <c r="T42" s="11"/>
      <c r="U42" s="11"/>
      <c r="V42" s="11"/>
    </row>
    <row r="43" spans="1:22" ht="15">
      <c r="B43" s="62" t="s">
        <v>73</v>
      </c>
      <c r="C43" s="62"/>
      <c r="D43" s="62"/>
      <c r="E43" s="56">
        <v>327</v>
      </c>
      <c r="F43" s="55"/>
      <c r="G43" s="55"/>
      <c r="H43" s="28">
        <v>129</v>
      </c>
      <c r="J43" s="12" t="s">
        <v>74</v>
      </c>
      <c r="K43" s="12" t="s">
        <v>75</v>
      </c>
      <c r="L43" s="12" t="s">
        <v>76</v>
      </c>
      <c r="M43" s="11"/>
      <c r="N43" s="11"/>
      <c r="O43" s="11"/>
      <c r="P43" s="11"/>
      <c r="Q43" s="12" t="s">
        <v>74</v>
      </c>
      <c r="R43" s="12" t="s">
        <v>75</v>
      </c>
      <c r="S43" s="12" t="s">
        <v>76</v>
      </c>
      <c r="T43" s="11"/>
      <c r="U43" s="11"/>
      <c r="V43" s="11"/>
    </row>
    <row r="44" spans="1:22" ht="15">
      <c r="B44" s="62" t="s">
        <v>77</v>
      </c>
      <c r="C44" s="62"/>
      <c r="D44" s="62"/>
      <c r="E44" s="56">
        <v>180</v>
      </c>
      <c r="F44" s="55"/>
      <c r="G44" s="55"/>
      <c r="H44" s="28">
        <v>103</v>
      </c>
      <c r="J44" s="13"/>
      <c r="K44" s="14"/>
      <c r="L44" s="15"/>
      <c r="M44" s="11"/>
      <c r="N44" s="11"/>
      <c r="O44" s="11"/>
      <c r="P44" s="11"/>
      <c r="Q44" s="13"/>
      <c r="R44" s="14"/>
      <c r="S44" s="15"/>
      <c r="T44" s="11"/>
      <c r="U44" s="11"/>
      <c r="V44" s="11"/>
    </row>
    <row r="45" spans="1:22" ht="15">
      <c r="B45" s="62" t="s">
        <v>78</v>
      </c>
      <c r="C45" s="62"/>
      <c r="D45" s="62"/>
      <c r="E45" s="56">
        <v>344</v>
      </c>
      <c r="F45" s="55"/>
      <c r="G45" s="55"/>
      <c r="H45" s="28">
        <v>130</v>
      </c>
      <c r="J45" s="12" t="s">
        <v>79</v>
      </c>
      <c r="K45" s="12" t="s">
        <v>80</v>
      </c>
      <c r="L45" s="12" t="s">
        <v>81</v>
      </c>
      <c r="M45" s="11"/>
      <c r="N45" s="11"/>
      <c r="O45" s="11"/>
      <c r="P45" s="11"/>
      <c r="Q45" s="12" t="s">
        <v>79</v>
      </c>
      <c r="R45" s="12" t="s">
        <v>80</v>
      </c>
      <c r="S45" s="12" t="s">
        <v>81</v>
      </c>
      <c r="T45" s="11"/>
      <c r="U45" s="11"/>
      <c r="V45" s="11"/>
    </row>
    <row r="46" spans="1:22" ht="15">
      <c r="B46" s="62" t="s">
        <v>9</v>
      </c>
      <c r="C46" s="62"/>
      <c r="D46" s="62"/>
      <c r="E46" s="57">
        <v>25023</v>
      </c>
      <c r="F46" s="55"/>
      <c r="G46" s="55"/>
      <c r="H46" s="29">
        <v>1252</v>
      </c>
      <c r="J46" s="13"/>
      <c r="K46" s="14"/>
      <c r="L46" s="15"/>
      <c r="M46" s="11"/>
      <c r="N46" s="11"/>
      <c r="O46" s="11"/>
      <c r="P46" s="11"/>
      <c r="Q46" s="13"/>
      <c r="R46" s="14"/>
      <c r="S46" s="15"/>
      <c r="T46" s="11"/>
      <c r="U46" s="11"/>
      <c r="V46" s="11"/>
    </row>
    <row r="47" spans="1:22" ht="15">
      <c r="B47" s="62" t="s">
        <v>67</v>
      </c>
      <c r="C47" s="62"/>
      <c r="D47" s="62"/>
      <c r="E47" s="56">
        <v>760</v>
      </c>
      <c r="F47" s="55"/>
      <c r="G47" s="55"/>
      <c r="H47" s="28">
        <v>236</v>
      </c>
      <c r="J47" s="12" t="s">
        <v>82</v>
      </c>
      <c r="K47" s="12" t="s">
        <v>83</v>
      </c>
      <c r="L47" s="12" t="s">
        <v>84</v>
      </c>
      <c r="M47" s="11"/>
      <c r="N47" s="11"/>
      <c r="O47" s="11"/>
      <c r="P47" s="11"/>
      <c r="Q47" s="12" t="s">
        <v>82</v>
      </c>
      <c r="R47" s="12" t="s">
        <v>83</v>
      </c>
      <c r="S47" s="12" t="s">
        <v>84</v>
      </c>
      <c r="T47" s="11"/>
      <c r="U47" s="11"/>
      <c r="V47" s="11"/>
    </row>
    <row r="48" spans="1:22" ht="15">
      <c r="B48" s="62" t="s">
        <v>68</v>
      </c>
      <c r="C48" s="62"/>
      <c r="D48" s="62"/>
      <c r="E48" s="56">
        <v>107</v>
      </c>
      <c r="F48" s="55"/>
      <c r="G48" s="55"/>
      <c r="H48" s="28">
        <v>57</v>
      </c>
      <c r="J48" s="13"/>
      <c r="K48" s="14"/>
      <c r="L48" s="15"/>
      <c r="M48" s="11"/>
      <c r="N48" s="11"/>
      <c r="O48" s="11"/>
      <c r="P48" s="11"/>
      <c r="Q48" s="13"/>
      <c r="R48" s="14"/>
      <c r="S48" s="15"/>
      <c r="T48" s="11"/>
      <c r="U48" s="11"/>
      <c r="V48" s="11"/>
    </row>
    <row r="49" spans="2:22" ht="15">
      <c r="B49" s="62" t="s">
        <v>72</v>
      </c>
      <c r="C49" s="62"/>
      <c r="D49" s="62"/>
      <c r="E49" s="56">
        <v>900</v>
      </c>
      <c r="F49" s="55"/>
      <c r="G49" s="55"/>
      <c r="H49" s="28">
        <v>251</v>
      </c>
      <c r="J49" s="12" t="s">
        <v>85</v>
      </c>
      <c r="K49" s="12" t="s">
        <v>86</v>
      </c>
      <c r="L49" s="12" t="s">
        <v>87</v>
      </c>
      <c r="M49" s="11"/>
      <c r="N49" s="11"/>
      <c r="O49" s="11"/>
      <c r="P49" s="11"/>
      <c r="Q49" s="12" t="s">
        <v>85</v>
      </c>
      <c r="R49" s="12" t="s">
        <v>86</v>
      </c>
      <c r="S49" s="12" t="s">
        <v>87</v>
      </c>
      <c r="T49" s="11"/>
      <c r="U49" s="11"/>
      <c r="V49" s="11"/>
    </row>
    <row r="50" spans="2:22" ht="15">
      <c r="B50" s="62" t="s">
        <v>73</v>
      </c>
      <c r="C50" s="62"/>
      <c r="D50" s="62"/>
      <c r="E50" s="56">
        <v>281</v>
      </c>
      <c r="F50" s="55"/>
      <c r="G50" s="55"/>
      <c r="H50" s="28">
        <v>97</v>
      </c>
      <c r="J50" s="13"/>
      <c r="K50" s="14"/>
      <c r="L50" s="15"/>
      <c r="M50" s="11"/>
      <c r="N50" s="11"/>
      <c r="O50" s="11"/>
      <c r="P50" s="11"/>
      <c r="Q50" s="13"/>
      <c r="R50" s="14"/>
      <c r="S50" s="15"/>
      <c r="T50" s="11"/>
      <c r="U50" s="11"/>
      <c r="V50" s="11"/>
    </row>
    <row r="51" spans="2:22" ht="15">
      <c r="B51" s="62" t="s">
        <v>77</v>
      </c>
      <c r="C51" s="62"/>
      <c r="D51" s="62"/>
      <c r="E51" s="56">
        <v>139</v>
      </c>
      <c r="F51" s="55"/>
      <c r="G51" s="55"/>
      <c r="H51" s="28">
        <v>96</v>
      </c>
      <c r="J51" s="12" t="s">
        <v>88</v>
      </c>
      <c r="K51" s="12" t="s">
        <v>89</v>
      </c>
      <c r="L51" s="12" t="s">
        <v>90</v>
      </c>
      <c r="M51" s="11"/>
      <c r="N51" s="11"/>
      <c r="O51" s="11"/>
      <c r="P51" s="11"/>
      <c r="Q51" s="12" t="s">
        <v>88</v>
      </c>
      <c r="R51" s="12" t="s">
        <v>89</v>
      </c>
      <c r="S51" s="12" t="s">
        <v>90</v>
      </c>
      <c r="T51" s="11"/>
      <c r="U51" s="11"/>
      <c r="V51" s="11"/>
    </row>
    <row r="52" spans="2:22" ht="15">
      <c r="B52" s="62" t="s">
        <v>78</v>
      </c>
      <c r="C52" s="62"/>
      <c r="D52" s="62"/>
      <c r="E52" s="56">
        <v>223</v>
      </c>
      <c r="F52" s="55"/>
      <c r="G52" s="55"/>
      <c r="H52" s="28">
        <v>104</v>
      </c>
      <c r="J52" s="13"/>
      <c r="K52" s="14"/>
      <c r="L52" s="15"/>
      <c r="M52" s="11"/>
      <c r="N52" s="11"/>
      <c r="O52" s="11"/>
      <c r="P52" s="11"/>
      <c r="Q52" s="13"/>
      <c r="R52" s="14"/>
      <c r="S52" s="15"/>
      <c r="T52" s="11"/>
      <c r="U52" s="11"/>
      <c r="V52" s="11"/>
    </row>
    <row r="53" spans="2:22" ht="15">
      <c r="B53" s="62" t="s">
        <v>46</v>
      </c>
      <c r="C53" s="62"/>
      <c r="D53" s="62"/>
      <c r="E53" s="57">
        <v>497506</v>
      </c>
      <c r="F53" s="55"/>
      <c r="G53" s="55"/>
      <c r="H53" s="29">
        <v>2297</v>
      </c>
      <c r="J53" s="12" t="s">
        <v>91</v>
      </c>
      <c r="K53" s="12" t="s">
        <v>92</v>
      </c>
      <c r="L53" s="12" t="s">
        <v>93</v>
      </c>
      <c r="M53" s="11"/>
      <c r="N53" s="11"/>
      <c r="O53" s="11"/>
      <c r="P53" s="11"/>
      <c r="Q53" s="12" t="s">
        <v>91</v>
      </c>
      <c r="R53" s="12" t="s">
        <v>92</v>
      </c>
      <c r="S53" s="12" t="s">
        <v>93</v>
      </c>
      <c r="T53" s="11"/>
      <c r="U53" s="11"/>
      <c r="V53" s="11"/>
    </row>
    <row r="54" spans="2:22" ht="15">
      <c r="B54" s="62" t="s">
        <v>8</v>
      </c>
      <c r="C54" s="62"/>
      <c r="D54" s="62"/>
      <c r="E54" s="57">
        <v>251812</v>
      </c>
      <c r="F54" s="55"/>
      <c r="G54" s="55"/>
      <c r="H54" s="29">
        <v>1596</v>
      </c>
      <c r="J54" s="13"/>
      <c r="K54" s="14"/>
      <c r="L54" s="15"/>
      <c r="M54" s="11"/>
      <c r="N54" s="11"/>
      <c r="O54" s="11"/>
      <c r="P54" s="11"/>
      <c r="Q54" s="13"/>
      <c r="R54" s="14"/>
      <c r="S54" s="15"/>
      <c r="T54" s="11"/>
      <c r="U54" s="11"/>
      <c r="V54" s="11"/>
    </row>
    <row r="55" spans="2:22" ht="15">
      <c r="B55" s="62" t="s">
        <v>67</v>
      </c>
      <c r="C55" s="62"/>
      <c r="D55" s="62"/>
      <c r="E55" s="57">
        <v>13460</v>
      </c>
      <c r="F55" s="55"/>
      <c r="G55" s="55"/>
      <c r="H55" s="28">
        <v>279</v>
      </c>
      <c r="J55" s="12" t="s">
        <v>94</v>
      </c>
      <c r="K55" s="12" t="s">
        <v>95</v>
      </c>
      <c r="L55" s="12" t="s">
        <v>96</v>
      </c>
      <c r="M55" s="11"/>
      <c r="N55" s="11"/>
      <c r="O55" s="11"/>
      <c r="P55" s="11"/>
      <c r="Q55" s="12" t="s">
        <v>94</v>
      </c>
      <c r="R55" s="12" t="s">
        <v>95</v>
      </c>
      <c r="S55" s="12" t="s">
        <v>96</v>
      </c>
      <c r="T55" s="11"/>
      <c r="U55" s="11"/>
      <c r="V55" s="11"/>
    </row>
    <row r="56" spans="2:22" ht="15">
      <c r="B56" s="62" t="s">
        <v>68</v>
      </c>
      <c r="C56" s="62"/>
      <c r="D56" s="62"/>
      <c r="E56" s="57">
        <v>2972</v>
      </c>
      <c r="F56" s="55"/>
      <c r="G56" s="55"/>
      <c r="H56" s="28">
        <v>454</v>
      </c>
      <c r="J56" s="13"/>
      <c r="K56" s="14"/>
      <c r="L56" s="15"/>
      <c r="M56" s="11"/>
      <c r="N56" s="11"/>
      <c r="O56" s="11"/>
      <c r="P56" s="11"/>
      <c r="Q56" s="13"/>
      <c r="R56" s="14"/>
      <c r="S56" s="15"/>
      <c r="T56" s="11"/>
      <c r="U56" s="11"/>
      <c r="V56" s="11"/>
    </row>
    <row r="57" spans="2:22" ht="15">
      <c r="B57" s="62" t="s">
        <v>72</v>
      </c>
      <c r="C57" s="62"/>
      <c r="D57" s="62"/>
      <c r="E57" s="57">
        <v>14703</v>
      </c>
      <c r="F57" s="55"/>
      <c r="G57" s="55"/>
      <c r="H57" s="28">
        <v>517</v>
      </c>
      <c r="J57" s="12" t="s">
        <v>91</v>
      </c>
      <c r="K57" s="12" t="s">
        <v>97</v>
      </c>
      <c r="L57" s="12" t="s">
        <v>98</v>
      </c>
      <c r="Q57" s="12" t="s">
        <v>91</v>
      </c>
      <c r="R57" s="12" t="s">
        <v>97</v>
      </c>
      <c r="S57" s="12" t="s">
        <v>98</v>
      </c>
    </row>
    <row r="58" spans="2:22" ht="15">
      <c r="B58" s="62" t="s">
        <v>73</v>
      </c>
      <c r="C58" s="62"/>
      <c r="D58" s="62"/>
      <c r="E58" s="57">
        <v>6717</v>
      </c>
      <c r="F58" s="55"/>
      <c r="G58" s="55"/>
      <c r="H58" s="28">
        <v>591</v>
      </c>
      <c r="J58" s="13"/>
      <c r="K58" s="14"/>
      <c r="L58" s="15"/>
      <c r="Q58" s="13"/>
      <c r="R58" s="14"/>
      <c r="S58" s="15"/>
    </row>
    <row r="59" spans="2:22" ht="15">
      <c r="B59" s="62" t="s">
        <v>77</v>
      </c>
      <c r="C59" s="62"/>
      <c r="D59" s="62"/>
      <c r="E59" s="57">
        <v>2611</v>
      </c>
      <c r="F59" s="55"/>
      <c r="G59" s="55"/>
      <c r="H59" s="28">
        <v>292</v>
      </c>
      <c r="J59" s="12" t="s">
        <v>94</v>
      </c>
      <c r="K59" s="12" t="s">
        <v>99</v>
      </c>
      <c r="L59" s="12" t="s">
        <v>100</v>
      </c>
      <c r="Q59" s="12" t="s">
        <v>94</v>
      </c>
      <c r="R59" s="12" t="s">
        <v>99</v>
      </c>
      <c r="S59" s="12" t="s">
        <v>100</v>
      </c>
    </row>
    <row r="60" spans="2:22" ht="15">
      <c r="B60" s="62" t="s">
        <v>78</v>
      </c>
      <c r="C60" s="62"/>
      <c r="D60" s="62"/>
      <c r="E60" s="57">
        <v>4089</v>
      </c>
      <c r="F60" s="55"/>
      <c r="G60" s="55"/>
      <c r="H60" s="28">
        <v>294</v>
      </c>
      <c r="J60" s="13"/>
      <c r="K60" s="14"/>
      <c r="L60" s="15"/>
      <c r="Q60" s="13"/>
      <c r="R60" s="14"/>
      <c r="S60" s="15"/>
    </row>
    <row r="61" spans="2:22">
      <c r="B61" s="62" t="s">
        <v>9</v>
      </c>
      <c r="C61" s="62"/>
      <c r="D61" s="62"/>
      <c r="E61" s="57">
        <v>245694</v>
      </c>
      <c r="F61" s="55"/>
      <c r="G61" s="55"/>
      <c r="H61" s="29">
        <v>1398</v>
      </c>
    </row>
    <row r="62" spans="2:22">
      <c r="B62" s="62" t="s">
        <v>67</v>
      </c>
      <c r="C62" s="62"/>
      <c r="D62" s="62"/>
      <c r="E62" s="57">
        <v>12464</v>
      </c>
      <c r="F62" s="55"/>
      <c r="G62" s="55"/>
      <c r="H62" s="28">
        <v>245</v>
      </c>
    </row>
    <row r="63" spans="2:22">
      <c r="B63" s="62" t="s">
        <v>68</v>
      </c>
      <c r="C63" s="62"/>
      <c r="D63" s="62"/>
      <c r="E63" s="57">
        <v>2006</v>
      </c>
      <c r="F63" s="55"/>
      <c r="G63" s="55"/>
      <c r="H63" s="28">
        <v>313</v>
      </c>
    </row>
    <row r="64" spans="2:22">
      <c r="B64" s="62" t="s">
        <v>72</v>
      </c>
      <c r="C64" s="62"/>
      <c r="D64" s="62"/>
      <c r="E64" s="57">
        <v>14323</v>
      </c>
      <c r="F64" s="55"/>
      <c r="G64" s="55"/>
      <c r="H64" s="28">
        <v>493</v>
      </c>
    </row>
    <row r="65" spans="2:8">
      <c r="B65" s="62" t="s">
        <v>73</v>
      </c>
      <c r="C65" s="62"/>
      <c r="D65" s="62"/>
      <c r="E65" s="57">
        <v>6770</v>
      </c>
      <c r="F65" s="55"/>
      <c r="G65" s="55"/>
      <c r="H65" s="28">
        <v>445</v>
      </c>
    </row>
    <row r="66" spans="2:8">
      <c r="B66" s="62" t="s">
        <v>77</v>
      </c>
      <c r="C66" s="62"/>
      <c r="D66" s="62"/>
      <c r="E66" s="57">
        <v>2430</v>
      </c>
      <c r="F66" s="55"/>
      <c r="G66" s="55"/>
      <c r="H66" s="28">
        <v>296</v>
      </c>
    </row>
    <row r="67" spans="2:8">
      <c r="B67" s="62" t="s">
        <v>78</v>
      </c>
      <c r="C67" s="62"/>
      <c r="D67" s="62"/>
      <c r="E67" s="57">
        <v>3996</v>
      </c>
      <c r="F67" s="55"/>
      <c r="G67" s="55"/>
      <c r="H67" s="28">
        <v>320</v>
      </c>
    </row>
  </sheetData>
  <mergeCells count="128">
    <mergeCell ref="B31:D31"/>
    <mergeCell ref="E31:G31"/>
    <mergeCell ref="B32:D32"/>
    <mergeCell ref="E32:G32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Q1:V1"/>
    <mergeCell ref="B2:D2"/>
    <mergeCell ref="E2:G2"/>
    <mergeCell ref="B3:D3"/>
    <mergeCell ref="E3:G3"/>
    <mergeCell ref="J36:O36"/>
    <mergeCell ref="Q36:V36"/>
    <mergeCell ref="B64:D64"/>
    <mergeCell ref="E64:G64"/>
    <mergeCell ref="B37:D37"/>
    <mergeCell ref="E37:G37"/>
    <mergeCell ref="B38:D38"/>
    <mergeCell ref="E38:G38"/>
    <mergeCell ref="B39:D39"/>
    <mergeCell ref="E39:G39"/>
    <mergeCell ref="B7:D7"/>
    <mergeCell ref="E7:G7"/>
    <mergeCell ref="B8:D8"/>
    <mergeCell ref="E8:G8"/>
    <mergeCell ref="B9:D9"/>
    <mergeCell ref="E9:G9"/>
    <mergeCell ref="B4:D4"/>
    <mergeCell ref="E4:G4"/>
    <mergeCell ref="B5:D5"/>
    <mergeCell ref="B40:D40"/>
    <mergeCell ref="E40:G40"/>
    <mergeCell ref="B41:D41"/>
    <mergeCell ref="E41:G41"/>
    <mergeCell ref="B42:D42"/>
    <mergeCell ref="E42:G42"/>
    <mergeCell ref="B46:D46"/>
    <mergeCell ref="E46:G46"/>
    <mergeCell ref="J1:O1"/>
    <mergeCell ref="E5:G5"/>
    <mergeCell ref="B6:D6"/>
    <mergeCell ref="E6:G6"/>
    <mergeCell ref="B13:D13"/>
    <mergeCell ref="E13:G13"/>
    <mergeCell ref="B14:D14"/>
    <mergeCell ref="E14:G14"/>
    <mergeCell ref="B15:D15"/>
    <mergeCell ref="E15:G15"/>
    <mergeCell ref="B10:D10"/>
    <mergeCell ref="E10:G10"/>
    <mergeCell ref="B11:D11"/>
    <mergeCell ref="E11:G11"/>
    <mergeCell ref="B12:D12"/>
    <mergeCell ref="E12:G12"/>
    <mergeCell ref="B66:D66"/>
    <mergeCell ref="E66:G66"/>
    <mergeCell ref="B57:D57"/>
    <mergeCell ref="E57:G57"/>
    <mergeCell ref="B47:D47"/>
    <mergeCell ref="E47:G47"/>
    <mergeCell ref="B61:D61"/>
    <mergeCell ref="E61:G61"/>
    <mergeCell ref="B62:D62"/>
    <mergeCell ref="E62:G62"/>
    <mergeCell ref="B58:D58"/>
    <mergeCell ref="E58:G58"/>
    <mergeCell ref="B54:D54"/>
    <mergeCell ref="E54:G54"/>
    <mergeCell ref="B60:D60"/>
    <mergeCell ref="E60:G60"/>
    <mergeCell ref="B56:D56"/>
    <mergeCell ref="E56:G56"/>
    <mergeCell ref="B59:D59"/>
    <mergeCell ref="E59:G59"/>
    <mergeCell ref="B65:D65"/>
    <mergeCell ref="E65:G65"/>
    <mergeCell ref="B67:D67"/>
    <mergeCell ref="E67:G67"/>
    <mergeCell ref="B43:D43"/>
    <mergeCell ref="E43:G43"/>
    <mergeCell ref="B44:D44"/>
    <mergeCell ref="E44:G44"/>
    <mergeCell ref="B45:D45"/>
    <mergeCell ref="E45:G45"/>
    <mergeCell ref="B63:D63"/>
    <mergeCell ref="E63:G63"/>
    <mergeCell ref="B51:D51"/>
    <mergeCell ref="E51:G51"/>
    <mergeCell ref="B48:D48"/>
    <mergeCell ref="E48:G48"/>
    <mergeCell ref="B53:D53"/>
    <mergeCell ref="E53:G53"/>
    <mergeCell ref="B52:D52"/>
    <mergeCell ref="E52:G52"/>
    <mergeCell ref="B49:D49"/>
    <mergeCell ref="E49:G49"/>
    <mergeCell ref="B50:D50"/>
    <mergeCell ref="E50:G50"/>
    <mergeCell ref="B55:D55"/>
    <mergeCell ref="E55:G5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F1" workbookViewId="0">
      <selection activeCell="R3" sqref="R3"/>
    </sheetView>
  </sheetViews>
  <sheetFormatPr defaultRowHeight="13.8"/>
  <cols>
    <col min="10" max="10" width="9" customWidth="1"/>
    <col min="11" max="11" width="16.5" customWidth="1"/>
    <col min="12" max="12" width="11.19921875" customWidth="1"/>
    <col min="13" max="13" width="11" customWidth="1"/>
    <col min="14" max="17" width="9" customWidth="1"/>
    <col min="18" max="18" width="19.8984375" customWidth="1"/>
    <col min="19" max="19" width="12.3984375" customWidth="1"/>
  </cols>
  <sheetData>
    <row r="1" spans="1:22">
      <c r="A1" s="3">
        <v>2016</v>
      </c>
      <c r="J1" s="58" t="s">
        <v>47</v>
      </c>
      <c r="K1" s="58"/>
      <c r="L1" s="58"/>
      <c r="M1" s="58"/>
      <c r="N1" s="58"/>
      <c r="O1" s="58"/>
      <c r="P1" s="38"/>
      <c r="Q1" s="58" t="s">
        <v>48</v>
      </c>
      <c r="R1" s="58"/>
      <c r="S1" s="58"/>
      <c r="T1" s="58"/>
      <c r="U1" s="58"/>
      <c r="V1" s="58"/>
    </row>
    <row r="2" spans="1:22" ht="15.6">
      <c r="B2" s="62" t="s">
        <v>6</v>
      </c>
      <c r="C2" s="62"/>
      <c r="D2" s="62"/>
      <c r="E2" s="57">
        <v>381187</v>
      </c>
      <c r="F2" s="55"/>
      <c r="G2" s="55"/>
      <c r="H2" s="36">
        <v>685</v>
      </c>
      <c r="J2" s="12" t="s">
        <v>59</v>
      </c>
      <c r="K2" s="12" t="s">
        <v>60</v>
      </c>
      <c r="L2" s="12" t="s">
        <v>61</v>
      </c>
      <c r="M2" s="11"/>
      <c r="N2" s="11" t="s">
        <v>62</v>
      </c>
      <c r="O2" s="12" t="s">
        <v>63</v>
      </c>
      <c r="P2" s="17"/>
      <c r="Q2" s="12" t="s">
        <v>59</v>
      </c>
      <c r="R2" s="12" t="s">
        <v>60</v>
      </c>
      <c r="S2" s="12" t="s">
        <v>61</v>
      </c>
      <c r="T2" s="11"/>
      <c r="U2" s="11" t="s">
        <v>62</v>
      </c>
      <c r="V2" s="12" t="s">
        <v>63</v>
      </c>
    </row>
    <row r="3" spans="1:22" ht="15.6" customHeight="1">
      <c r="B3" s="62" t="s">
        <v>7</v>
      </c>
      <c r="C3" s="62"/>
      <c r="D3" s="62"/>
      <c r="E3" s="57">
        <v>90810</v>
      </c>
      <c r="F3" s="55"/>
      <c r="G3" s="55"/>
      <c r="H3" s="37">
        <v>4405</v>
      </c>
      <c r="J3" s="13"/>
      <c r="K3" s="14">
        <f>E5</f>
        <v>6908</v>
      </c>
      <c r="L3" s="15">
        <f>H5</f>
        <v>674</v>
      </c>
      <c r="M3" s="16"/>
      <c r="N3" s="17">
        <f>K3+K5+K7+K9+K11+K13+K15+K17+K19+K21+K23+K25</f>
        <v>12580</v>
      </c>
      <c r="O3" s="17">
        <f>SQRT(((L3)^2)+((L5)^2)+((L7)^2)+((L9)^2)+((L11)^2)+((L13)^2)+((L15)^2)+((L17)^2)+((L19)^2)+((L21)^2)+((L23)^2)+((L25)^2))</f>
        <v>903.7034911960892</v>
      </c>
      <c r="P3" s="11"/>
      <c r="Q3" s="13"/>
      <c r="R3" s="14">
        <f>E20</f>
        <v>11780</v>
      </c>
      <c r="S3" s="15">
        <f>H20</f>
        <v>705</v>
      </c>
      <c r="T3" s="16"/>
      <c r="U3" s="17">
        <f>R3+R5+R7+R9+R11+R13+R15+R17+R19+R21+R23+R25</f>
        <v>24032</v>
      </c>
      <c r="V3" s="17">
        <f>SQRT(((S3)^2)+((S5)^2)+((S7)^2)+((S9)^2)+((S11)^2)+((S13)^2)+((S15)^2)+((S17)^2)+((S19)^2)+((S21)^2)+((S23)^2)+((S25)^2))</f>
        <v>929.00484390556323</v>
      </c>
    </row>
    <row r="4" spans="1:22" ht="15">
      <c r="B4" s="62" t="s">
        <v>8</v>
      </c>
      <c r="C4" s="62"/>
      <c r="D4" s="62"/>
      <c r="E4" s="57">
        <v>42112</v>
      </c>
      <c r="F4" s="55"/>
      <c r="G4" s="55"/>
      <c r="H4" s="37">
        <v>2322</v>
      </c>
      <c r="J4" s="12" t="s">
        <v>64</v>
      </c>
      <c r="K4" s="12" t="s">
        <v>65</v>
      </c>
      <c r="L4" s="12" t="s">
        <v>66</v>
      </c>
      <c r="M4" s="11"/>
      <c r="N4" s="11"/>
      <c r="O4" s="11"/>
      <c r="P4" s="11"/>
      <c r="Q4" s="12" t="s">
        <v>64</v>
      </c>
      <c r="R4" s="12" t="s">
        <v>65</v>
      </c>
      <c r="S4" s="12" t="s">
        <v>66</v>
      </c>
      <c r="T4" s="11"/>
      <c r="U4" s="11"/>
      <c r="V4" s="11"/>
    </row>
    <row r="5" spans="1:22" ht="15.6" customHeight="1">
      <c r="B5" s="62" t="s">
        <v>67</v>
      </c>
      <c r="C5" s="62"/>
      <c r="D5" s="62"/>
      <c r="E5" s="57">
        <v>6908</v>
      </c>
      <c r="F5" s="55"/>
      <c r="G5" s="55"/>
      <c r="H5" s="36">
        <v>674</v>
      </c>
      <c r="J5" s="13"/>
      <c r="K5" s="14">
        <f>E12</f>
        <v>5672</v>
      </c>
      <c r="L5" s="15">
        <f>H12</f>
        <v>602</v>
      </c>
      <c r="M5" s="11"/>
      <c r="N5" s="11"/>
      <c r="O5" s="11"/>
      <c r="P5" s="11"/>
      <c r="Q5" s="13"/>
      <c r="R5" s="14">
        <f>E27</f>
        <v>12252</v>
      </c>
      <c r="S5" s="15">
        <f>H27</f>
        <v>605</v>
      </c>
      <c r="T5" s="11"/>
      <c r="U5" s="11"/>
      <c r="V5" s="11"/>
    </row>
    <row r="6" spans="1:22" ht="15.6" customHeight="1">
      <c r="B6" s="62" t="s">
        <v>68</v>
      </c>
      <c r="C6" s="62"/>
      <c r="D6" s="62"/>
      <c r="E6" s="57">
        <v>1238</v>
      </c>
      <c r="F6" s="55"/>
      <c r="G6" s="55"/>
      <c r="H6" s="36">
        <v>230</v>
      </c>
      <c r="J6" s="12"/>
      <c r="K6" s="12"/>
      <c r="L6" s="12"/>
      <c r="M6" s="11"/>
      <c r="N6" s="11"/>
      <c r="O6" s="11"/>
      <c r="P6" s="11"/>
      <c r="Q6" s="12"/>
      <c r="R6" s="12"/>
      <c r="S6" s="12"/>
      <c r="T6" s="11"/>
      <c r="U6" s="11"/>
      <c r="V6" s="11"/>
    </row>
    <row r="7" spans="1:22" ht="15.6" customHeight="1">
      <c r="B7" s="62" t="s">
        <v>72</v>
      </c>
      <c r="C7" s="62"/>
      <c r="D7" s="62"/>
      <c r="E7" s="57">
        <v>7984</v>
      </c>
      <c r="F7" s="55"/>
      <c r="G7" s="55"/>
      <c r="H7" s="36">
        <v>830</v>
      </c>
      <c r="J7" s="13"/>
      <c r="K7" s="14"/>
      <c r="L7" s="15"/>
      <c r="M7" s="11"/>
      <c r="N7" s="11"/>
      <c r="O7" s="11"/>
      <c r="P7" s="11"/>
      <c r="Q7" s="13"/>
      <c r="R7" s="14"/>
      <c r="S7" s="15"/>
      <c r="T7" s="11"/>
      <c r="U7" s="11"/>
      <c r="V7" s="11"/>
    </row>
    <row r="8" spans="1:22" ht="15.6" customHeight="1">
      <c r="B8" s="62" t="s">
        <v>73</v>
      </c>
      <c r="C8" s="62"/>
      <c r="D8" s="62"/>
      <c r="E8" s="57">
        <v>2750</v>
      </c>
      <c r="F8" s="55"/>
      <c r="G8" s="55"/>
      <c r="H8" s="36">
        <v>483</v>
      </c>
      <c r="J8" s="12"/>
      <c r="K8" s="12"/>
      <c r="L8" s="12"/>
      <c r="M8" s="11"/>
      <c r="N8" s="11"/>
      <c r="O8" s="11"/>
      <c r="P8" s="11"/>
      <c r="Q8" s="12"/>
      <c r="R8" s="12"/>
      <c r="S8" s="12"/>
      <c r="T8" s="11"/>
      <c r="U8" s="11"/>
      <c r="V8" s="11"/>
    </row>
    <row r="9" spans="1:22" ht="15.6" customHeight="1">
      <c r="B9" s="62" t="s">
        <v>77</v>
      </c>
      <c r="C9" s="62"/>
      <c r="D9" s="62"/>
      <c r="E9" s="56">
        <v>669</v>
      </c>
      <c r="F9" s="55"/>
      <c r="G9" s="55"/>
      <c r="H9" s="36">
        <v>197</v>
      </c>
      <c r="J9" s="13"/>
      <c r="K9" s="14"/>
      <c r="L9" s="15"/>
      <c r="M9" s="11"/>
      <c r="N9" s="11"/>
      <c r="O9" s="11"/>
      <c r="P9" s="11"/>
      <c r="Q9" s="13"/>
      <c r="R9" s="14"/>
      <c r="S9" s="15"/>
      <c r="T9" s="11"/>
      <c r="U9" s="11"/>
      <c r="V9" s="11"/>
    </row>
    <row r="10" spans="1:22" ht="15.6" customHeight="1">
      <c r="B10" s="62" t="s">
        <v>78</v>
      </c>
      <c r="C10" s="62"/>
      <c r="D10" s="62"/>
      <c r="E10" s="57">
        <v>1582</v>
      </c>
      <c r="F10" s="55"/>
      <c r="G10" s="55"/>
      <c r="H10" s="36">
        <v>336</v>
      </c>
      <c r="J10" s="12"/>
      <c r="K10" s="12"/>
      <c r="L10" s="12"/>
      <c r="M10" s="11"/>
      <c r="N10" s="11"/>
      <c r="O10" s="11"/>
      <c r="P10" s="11"/>
      <c r="Q10" s="12"/>
      <c r="R10" s="12"/>
      <c r="S10" s="12"/>
      <c r="T10" s="11"/>
      <c r="U10" s="11"/>
      <c r="V10" s="11"/>
    </row>
    <row r="11" spans="1:22" ht="15">
      <c r="B11" s="62" t="s">
        <v>9</v>
      </c>
      <c r="C11" s="62"/>
      <c r="D11" s="62"/>
      <c r="E11" s="57">
        <v>48698</v>
      </c>
      <c r="F11" s="55"/>
      <c r="G11" s="55"/>
      <c r="H11" s="37">
        <v>2625</v>
      </c>
      <c r="J11" s="13"/>
      <c r="K11" s="14"/>
      <c r="L11" s="15"/>
      <c r="M11" s="11"/>
      <c r="N11" s="11"/>
      <c r="O11" s="11"/>
      <c r="P11" s="11"/>
      <c r="Q11" s="13"/>
      <c r="R11" s="14"/>
      <c r="S11" s="15"/>
      <c r="T11" s="11"/>
      <c r="U11" s="11"/>
      <c r="V11" s="11"/>
    </row>
    <row r="12" spans="1:22" ht="15.6" customHeight="1">
      <c r="B12" s="62" t="s">
        <v>67</v>
      </c>
      <c r="C12" s="62"/>
      <c r="D12" s="62"/>
      <c r="E12" s="57">
        <v>5672</v>
      </c>
      <c r="F12" s="55"/>
      <c r="G12" s="55"/>
      <c r="H12" s="36">
        <v>602</v>
      </c>
      <c r="J12" s="12"/>
      <c r="K12" s="12"/>
      <c r="L12" s="12"/>
      <c r="M12" s="11"/>
      <c r="N12" s="11"/>
      <c r="O12" s="11"/>
      <c r="P12" s="11"/>
      <c r="Q12" s="12"/>
      <c r="R12" s="12"/>
      <c r="S12" s="12"/>
      <c r="T12" s="11"/>
      <c r="U12" s="11"/>
      <c r="V12" s="11"/>
    </row>
    <row r="13" spans="1:22" ht="15.6" customHeight="1">
      <c r="B13" s="62" t="s">
        <v>68</v>
      </c>
      <c r="C13" s="62"/>
      <c r="D13" s="62"/>
      <c r="E13" s="57">
        <v>1512</v>
      </c>
      <c r="F13" s="55"/>
      <c r="G13" s="55"/>
      <c r="H13" s="36">
        <v>313</v>
      </c>
      <c r="J13" s="13"/>
      <c r="K13" s="14"/>
      <c r="L13" s="15"/>
      <c r="M13" s="11"/>
      <c r="N13" s="11"/>
      <c r="O13" s="11"/>
      <c r="P13" s="11"/>
      <c r="Q13" s="13"/>
      <c r="R13" s="14"/>
      <c r="S13" s="15"/>
      <c r="T13" s="11"/>
      <c r="U13" s="11"/>
      <c r="V13" s="11"/>
    </row>
    <row r="14" spans="1:22" ht="15.6" customHeight="1">
      <c r="B14" s="62" t="s">
        <v>72</v>
      </c>
      <c r="C14" s="62"/>
      <c r="D14" s="62"/>
      <c r="E14" s="57">
        <v>6540</v>
      </c>
      <c r="F14" s="55"/>
      <c r="G14" s="55"/>
      <c r="H14" s="36">
        <v>636</v>
      </c>
      <c r="J14" s="12"/>
      <c r="K14" s="12"/>
      <c r="L14" s="12"/>
      <c r="M14" s="11"/>
      <c r="N14" s="11"/>
      <c r="O14" s="11"/>
      <c r="P14" s="11"/>
      <c r="Q14" s="12"/>
      <c r="R14" s="12"/>
      <c r="S14" s="12"/>
      <c r="T14" s="11"/>
      <c r="U14" s="11"/>
      <c r="V14" s="11"/>
    </row>
    <row r="15" spans="1:22" ht="15.6" customHeight="1">
      <c r="B15" s="62" t="s">
        <v>73</v>
      </c>
      <c r="C15" s="62"/>
      <c r="D15" s="62"/>
      <c r="E15" s="57">
        <v>2932</v>
      </c>
      <c r="F15" s="55"/>
      <c r="G15" s="55"/>
      <c r="H15" s="36">
        <v>440</v>
      </c>
      <c r="J15" s="13"/>
      <c r="K15" s="14"/>
      <c r="L15" s="15"/>
      <c r="M15" s="11"/>
      <c r="N15" s="11"/>
      <c r="O15" s="11"/>
      <c r="P15" s="11"/>
      <c r="Q15" s="13"/>
      <c r="R15" s="14"/>
      <c r="S15" s="15"/>
      <c r="T15" s="11"/>
      <c r="U15" s="11"/>
      <c r="V15" s="11"/>
    </row>
    <row r="16" spans="1:22" ht="15.6" customHeight="1">
      <c r="B16" s="62" t="s">
        <v>77</v>
      </c>
      <c r="C16" s="62"/>
      <c r="D16" s="62"/>
      <c r="E16" s="56">
        <v>833</v>
      </c>
      <c r="F16" s="55"/>
      <c r="G16" s="55"/>
      <c r="H16" s="36">
        <v>226</v>
      </c>
      <c r="J16" s="12"/>
      <c r="K16" s="12"/>
      <c r="L16" s="12"/>
      <c r="M16" s="11"/>
      <c r="N16" s="11"/>
      <c r="O16" s="11"/>
      <c r="P16" s="11"/>
      <c r="Q16" s="12"/>
      <c r="R16" s="12"/>
      <c r="S16" s="12"/>
      <c r="T16" s="11"/>
      <c r="U16" s="11"/>
      <c r="V16" s="11"/>
    </row>
    <row r="17" spans="2:22" ht="15.6" customHeight="1">
      <c r="B17" s="62" t="s">
        <v>78</v>
      </c>
      <c r="C17" s="62"/>
      <c r="D17" s="62"/>
      <c r="E17" s="57">
        <v>1692</v>
      </c>
      <c r="F17" s="55"/>
      <c r="G17" s="55"/>
      <c r="H17" s="36">
        <v>370</v>
      </c>
      <c r="J17" s="13"/>
      <c r="K17" s="14"/>
      <c r="L17" s="15"/>
      <c r="M17" s="11"/>
      <c r="N17" s="11"/>
      <c r="O17" s="11"/>
      <c r="P17" s="11"/>
      <c r="Q17" s="13"/>
      <c r="R17" s="14"/>
      <c r="S17" s="15"/>
      <c r="T17" s="11"/>
      <c r="U17" s="11"/>
      <c r="V17" s="11"/>
    </row>
    <row r="18" spans="2:22" ht="15.6" customHeight="1">
      <c r="B18" s="62" t="s">
        <v>46</v>
      </c>
      <c r="C18" s="62"/>
      <c r="D18" s="62"/>
      <c r="E18" s="57">
        <v>290377</v>
      </c>
      <c r="F18" s="55"/>
      <c r="G18" s="55"/>
      <c r="H18" s="37">
        <v>4482</v>
      </c>
      <c r="J18" s="12"/>
      <c r="K18" s="12"/>
      <c r="L18" s="12"/>
      <c r="M18" s="11"/>
      <c r="N18" s="39"/>
      <c r="O18" s="11"/>
      <c r="P18" s="11"/>
      <c r="Q18" s="12"/>
      <c r="R18" s="12"/>
      <c r="S18" s="12"/>
      <c r="T18" s="11"/>
      <c r="U18" s="11"/>
      <c r="V18" s="11"/>
    </row>
    <row r="19" spans="2:22" ht="15">
      <c r="B19" s="62" t="s">
        <v>8</v>
      </c>
      <c r="C19" s="62"/>
      <c r="D19" s="62"/>
      <c r="E19" s="57">
        <v>152135</v>
      </c>
      <c r="F19" s="55"/>
      <c r="G19" s="55"/>
      <c r="H19" s="37">
        <v>2433</v>
      </c>
      <c r="J19" s="13"/>
      <c r="K19" s="14"/>
      <c r="L19" s="15"/>
      <c r="M19" s="11"/>
      <c r="N19" s="11"/>
      <c r="O19" s="11"/>
      <c r="P19" s="11"/>
      <c r="Q19" s="13"/>
      <c r="R19" s="14"/>
      <c r="S19" s="15"/>
      <c r="T19" s="11"/>
      <c r="U19" s="11"/>
      <c r="V19" s="11"/>
    </row>
    <row r="20" spans="2:22" ht="15.6" customHeight="1">
      <c r="B20" s="62" t="s">
        <v>67</v>
      </c>
      <c r="C20" s="62"/>
      <c r="D20" s="62"/>
      <c r="E20" s="57">
        <v>11780</v>
      </c>
      <c r="F20" s="55"/>
      <c r="G20" s="55"/>
      <c r="H20" s="36">
        <v>705</v>
      </c>
      <c r="J20" s="12"/>
      <c r="K20" s="12"/>
      <c r="L20" s="12"/>
      <c r="M20" s="11"/>
      <c r="N20" s="11"/>
      <c r="O20" s="11"/>
      <c r="P20" s="11"/>
      <c r="Q20" s="12"/>
      <c r="R20" s="12"/>
      <c r="S20" s="12"/>
      <c r="T20" s="11"/>
      <c r="U20" s="11"/>
      <c r="V20" s="11"/>
    </row>
    <row r="21" spans="2:22" ht="15.6" customHeight="1">
      <c r="B21" s="62" t="s">
        <v>68</v>
      </c>
      <c r="C21" s="62"/>
      <c r="D21" s="62"/>
      <c r="E21" s="57">
        <v>2656</v>
      </c>
      <c r="F21" s="55"/>
      <c r="G21" s="55"/>
      <c r="H21" s="36">
        <v>432</v>
      </c>
      <c r="J21" s="13"/>
      <c r="K21" s="14"/>
      <c r="L21" s="15"/>
      <c r="M21" s="11"/>
      <c r="N21" s="11"/>
      <c r="O21" s="11"/>
      <c r="P21" s="40"/>
      <c r="Q21" s="13"/>
      <c r="R21" s="14"/>
      <c r="S21" s="15"/>
      <c r="T21" s="11"/>
      <c r="U21" s="11"/>
      <c r="V21" s="11"/>
    </row>
    <row r="22" spans="2:22" ht="15.6" customHeight="1">
      <c r="B22" s="62" t="s">
        <v>72</v>
      </c>
      <c r="C22" s="62"/>
      <c r="D22" s="62"/>
      <c r="E22" s="57">
        <v>13902</v>
      </c>
      <c r="F22" s="55"/>
      <c r="G22" s="55"/>
      <c r="H22" s="36">
        <v>907</v>
      </c>
      <c r="J22" s="12"/>
      <c r="K22" s="12"/>
      <c r="L22" s="12"/>
      <c r="M22" s="40"/>
      <c r="N22" s="40"/>
      <c r="O22" s="40"/>
      <c r="P22" s="40"/>
      <c r="Q22" s="12"/>
      <c r="R22" s="12"/>
      <c r="S22" s="12"/>
    </row>
    <row r="23" spans="2:22" ht="15.6" customHeight="1">
      <c r="B23" s="62" t="s">
        <v>73</v>
      </c>
      <c r="C23" s="62"/>
      <c r="D23" s="62"/>
      <c r="E23" s="57">
        <v>6109</v>
      </c>
      <c r="F23" s="55"/>
      <c r="G23" s="55"/>
      <c r="H23" s="36">
        <v>587</v>
      </c>
      <c r="J23" s="13"/>
      <c r="K23" s="14"/>
      <c r="L23" s="15"/>
      <c r="M23" s="40"/>
      <c r="N23" s="40"/>
      <c r="O23" s="40"/>
      <c r="P23" s="40"/>
      <c r="Q23" s="13"/>
      <c r="R23" s="14"/>
      <c r="S23" s="15"/>
    </row>
    <row r="24" spans="2:22" ht="15.6" customHeight="1">
      <c r="B24" s="62" t="s">
        <v>77</v>
      </c>
      <c r="C24" s="62"/>
      <c r="D24" s="62"/>
      <c r="E24" s="57">
        <v>2309</v>
      </c>
      <c r="F24" s="55"/>
      <c r="G24" s="55"/>
      <c r="H24" s="36">
        <v>331</v>
      </c>
      <c r="J24" s="12"/>
      <c r="K24" s="12"/>
      <c r="L24" s="12"/>
      <c r="M24" s="40"/>
      <c r="N24" s="40"/>
      <c r="O24" s="40"/>
      <c r="P24" s="40"/>
      <c r="Q24" s="12"/>
      <c r="R24" s="12"/>
      <c r="S24" s="12"/>
    </row>
    <row r="25" spans="2:22" ht="15.6" customHeight="1">
      <c r="B25" s="62" t="s">
        <v>78</v>
      </c>
      <c r="C25" s="62"/>
      <c r="D25" s="62"/>
      <c r="E25" s="57">
        <v>4486</v>
      </c>
      <c r="F25" s="55"/>
      <c r="G25" s="55"/>
      <c r="H25" s="36">
        <v>418</v>
      </c>
      <c r="J25" s="13"/>
      <c r="K25" s="14"/>
      <c r="L25" s="15"/>
      <c r="M25" s="40"/>
      <c r="N25" s="40"/>
      <c r="O25" s="40"/>
      <c r="P25" s="40"/>
      <c r="Q25" s="13"/>
      <c r="R25" s="14"/>
      <c r="S25" s="15"/>
    </row>
    <row r="26" spans="2:22">
      <c r="B26" s="62" t="s">
        <v>9</v>
      </c>
      <c r="C26" s="62"/>
      <c r="D26" s="62"/>
      <c r="E26" s="57">
        <v>138242</v>
      </c>
      <c r="F26" s="55"/>
      <c r="G26" s="55"/>
      <c r="H26" s="37">
        <v>2612</v>
      </c>
    </row>
    <row r="27" spans="2:22" ht="13.8" customHeight="1">
      <c r="B27" s="62" t="s">
        <v>67</v>
      </c>
      <c r="C27" s="62"/>
      <c r="D27" s="62"/>
      <c r="E27" s="57">
        <v>12252</v>
      </c>
      <c r="F27" s="55"/>
      <c r="G27" s="55"/>
      <c r="H27" s="36">
        <v>605</v>
      </c>
    </row>
    <row r="28" spans="2:22" ht="13.8" customHeight="1">
      <c r="B28" s="62" t="s">
        <v>68</v>
      </c>
      <c r="C28" s="62"/>
      <c r="D28" s="62"/>
      <c r="E28" s="57">
        <v>2506</v>
      </c>
      <c r="F28" s="55"/>
      <c r="G28" s="55"/>
      <c r="H28" s="36">
        <v>403</v>
      </c>
    </row>
    <row r="29" spans="2:22" ht="13.8" customHeight="1">
      <c r="B29" s="62" t="s">
        <v>72</v>
      </c>
      <c r="C29" s="62"/>
      <c r="D29" s="62"/>
      <c r="E29" s="57">
        <v>13464</v>
      </c>
      <c r="F29" s="55"/>
      <c r="G29" s="55"/>
      <c r="H29" s="36">
        <v>823</v>
      </c>
    </row>
    <row r="30" spans="2:22" ht="13.8" customHeight="1">
      <c r="B30" s="62" t="s">
        <v>73</v>
      </c>
      <c r="C30" s="62"/>
      <c r="D30" s="62"/>
      <c r="E30" s="57">
        <v>6582</v>
      </c>
      <c r="F30" s="55"/>
      <c r="G30" s="55"/>
      <c r="H30" s="36">
        <v>549</v>
      </c>
    </row>
    <row r="31" spans="2:22" ht="13.8" customHeight="1">
      <c r="B31" s="62" t="s">
        <v>77</v>
      </c>
      <c r="C31" s="62"/>
      <c r="D31" s="62"/>
      <c r="E31" s="57">
        <v>2022</v>
      </c>
      <c r="F31" s="55"/>
      <c r="G31" s="55"/>
      <c r="H31" s="36">
        <v>312</v>
      </c>
    </row>
    <row r="32" spans="2:22" ht="13.8" customHeight="1">
      <c r="B32" s="62" t="s">
        <v>78</v>
      </c>
      <c r="C32" s="62"/>
      <c r="D32" s="62"/>
      <c r="E32" s="57">
        <v>3883</v>
      </c>
      <c r="F32" s="55"/>
      <c r="G32" s="55"/>
      <c r="H32" s="36">
        <v>406</v>
      </c>
    </row>
    <row r="36" spans="1:22">
      <c r="A36" s="3">
        <v>2015</v>
      </c>
      <c r="J36" s="58" t="s">
        <v>47</v>
      </c>
      <c r="K36" s="63"/>
      <c r="L36" s="63"/>
      <c r="M36" s="63"/>
      <c r="N36" s="63"/>
      <c r="O36" s="63"/>
      <c r="P36" s="31"/>
      <c r="Q36" s="58" t="s">
        <v>48</v>
      </c>
      <c r="R36" s="58"/>
      <c r="S36" s="58"/>
      <c r="T36" s="58"/>
      <c r="U36" s="58"/>
      <c r="V36" s="58"/>
    </row>
    <row r="37" spans="1:22" ht="15.6">
      <c r="B37" s="62" t="s">
        <v>6</v>
      </c>
      <c r="C37" s="62"/>
      <c r="D37" s="62"/>
      <c r="E37" s="57">
        <v>372693</v>
      </c>
      <c r="F37" s="55"/>
      <c r="G37" s="55"/>
      <c r="H37" s="28">
        <v>504</v>
      </c>
      <c r="J37" s="12" t="s">
        <v>59</v>
      </c>
      <c r="K37" s="12" t="s">
        <v>60</v>
      </c>
      <c r="L37" s="12" t="s">
        <v>61</v>
      </c>
      <c r="M37" s="11"/>
      <c r="N37" s="11" t="s">
        <v>62</v>
      </c>
      <c r="O37" s="12" t="s">
        <v>63</v>
      </c>
      <c r="P37" s="17"/>
      <c r="Q37" s="12" t="s">
        <v>59</v>
      </c>
      <c r="R37" s="12" t="s">
        <v>60</v>
      </c>
      <c r="S37" s="12" t="s">
        <v>61</v>
      </c>
      <c r="T37" s="11"/>
      <c r="U37" s="11" t="s">
        <v>62</v>
      </c>
      <c r="V37" s="12" t="s">
        <v>63</v>
      </c>
    </row>
    <row r="38" spans="1:22" ht="15.6">
      <c r="B38" s="62" t="s">
        <v>7</v>
      </c>
      <c r="C38" s="62"/>
      <c r="D38" s="62"/>
      <c r="E38" s="57">
        <v>98446</v>
      </c>
      <c r="F38" s="55"/>
      <c r="G38" s="55"/>
      <c r="H38" s="29">
        <v>4187</v>
      </c>
      <c r="J38" s="13"/>
      <c r="K38" s="14">
        <v>7311</v>
      </c>
      <c r="L38" s="15">
        <v>688</v>
      </c>
      <c r="M38" s="16"/>
      <c r="N38" s="17">
        <f>K38+K40+K42+K44+K46+K48+K50+K52+K54+K56+K58+K60</f>
        <v>13438</v>
      </c>
      <c r="O38" s="17">
        <f>SQRT(((L38)^2)+((L40)^2)+((L42)^2)+((L44)^2)+((L46)^2)+((L48)^2)+((L50)^2)+((L52)^2)+((L54)^2)+((L56)^2)+((L58)^2)+((L60)^2))</f>
        <v>958.24474952905427</v>
      </c>
      <c r="P38" s="11"/>
      <c r="Q38" s="13"/>
      <c r="R38" s="14">
        <v>11712</v>
      </c>
      <c r="S38" s="15">
        <v>756</v>
      </c>
      <c r="T38" s="16"/>
      <c r="U38" s="17">
        <f>R38+R40+R42+R44+R46+R48+R50+R52+R54+R56+R58+R60</f>
        <v>23644</v>
      </c>
      <c r="V38" s="17">
        <f>SQRT(((S38)^2)+((S40)^2)+((S42)^2)+((S44)^2)+((S46)^2)+((S48)^2)+((S50)^2)+((S52)^2)+((S54)^2)+((S56)^2)+((S58)^2)+((S60)^2))</f>
        <v>1012.1585844125416</v>
      </c>
    </row>
    <row r="39" spans="1:22" ht="15">
      <c r="B39" s="62" t="s">
        <v>8</v>
      </c>
      <c r="C39" s="62"/>
      <c r="D39" s="62"/>
      <c r="E39" s="57">
        <v>45947</v>
      </c>
      <c r="F39" s="55"/>
      <c r="G39" s="55"/>
      <c r="H39" s="29">
        <v>2060</v>
      </c>
      <c r="J39" s="12" t="s">
        <v>64</v>
      </c>
      <c r="K39" s="12" t="s">
        <v>65</v>
      </c>
      <c r="L39" s="12" t="s">
        <v>66</v>
      </c>
      <c r="M39" s="11"/>
      <c r="N39" s="11"/>
      <c r="O39" s="11"/>
      <c r="P39" s="11"/>
      <c r="Q39" s="12" t="s">
        <v>64</v>
      </c>
      <c r="R39" s="12" t="s">
        <v>65</v>
      </c>
      <c r="S39" s="12" t="s">
        <v>66</v>
      </c>
      <c r="T39" s="11"/>
      <c r="U39" s="11"/>
      <c r="V39" s="11"/>
    </row>
    <row r="40" spans="1:22" ht="15">
      <c r="B40" s="62" t="s">
        <v>67</v>
      </c>
      <c r="C40" s="62"/>
      <c r="D40" s="62"/>
      <c r="E40" s="57">
        <v>7311</v>
      </c>
      <c r="F40" s="55"/>
      <c r="G40" s="55"/>
      <c r="H40" s="28">
        <v>688</v>
      </c>
      <c r="J40" s="13"/>
      <c r="K40" s="14">
        <v>6127</v>
      </c>
      <c r="L40" s="15">
        <v>667</v>
      </c>
      <c r="M40" s="11"/>
      <c r="N40" s="11"/>
      <c r="O40" s="11"/>
      <c r="P40" s="11"/>
      <c r="Q40" s="13"/>
      <c r="R40" s="14">
        <v>11932</v>
      </c>
      <c r="S40" s="15">
        <v>673</v>
      </c>
      <c r="T40" s="11"/>
      <c r="U40" s="11"/>
      <c r="V40" s="11"/>
    </row>
    <row r="41" spans="1:22" ht="15">
      <c r="B41" s="62" t="s">
        <v>68</v>
      </c>
      <c r="C41" s="62"/>
      <c r="D41" s="62"/>
      <c r="E41" s="57">
        <v>1292</v>
      </c>
      <c r="F41" s="55"/>
      <c r="G41" s="55"/>
      <c r="H41" s="28">
        <v>218</v>
      </c>
      <c r="J41" s="12" t="s">
        <v>69</v>
      </c>
      <c r="K41" s="12" t="s">
        <v>70</v>
      </c>
      <c r="L41" s="12" t="s">
        <v>71</v>
      </c>
      <c r="M41" s="11"/>
      <c r="N41" s="11"/>
      <c r="O41" s="11"/>
      <c r="P41" s="11"/>
      <c r="Q41" s="12" t="s">
        <v>69</v>
      </c>
      <c r="R41" s="12" t="s">
        <v>70</v>
      </c>
      <c r="S41" s="12" t="s">
        <v>71</v>
      </c>
      <c r="T41" s="11"/>
      <c r="U41" s="11"/>
      <c r="V41" s="11"/>
    </row>
    <row r="42" spans="1:22" ht="15">
      <c r="B42" s="62" t="s">
        <v>72</v>
      </c>
      <c r="C42" s="62"/>
      <c r="D42" s="62"/>
      <c r="E42" s="57">
        <v>8449</v>
      </c>
      <c r="F42" s="55"/>
      <c r="G42" s="55"/>
      <c r="H42" s="28">
        <v>713</v>
      </c>
      <c r="J42" s="13"/>
      <c r="K42" s="14"/>
      <c r="L42" s="15"/>
      <c r="M42" s="11"/>
      <c r="N42" s="11"/>
      <c r="O42" s="11"/>
      <c r="P42" s="11"/>
      <c r="Q42" s="13"/>
      <c r="R42" s="14"/>
      <c r="S42" s="15"/>
      <c r="T42" s="11"/>
      <c r="U42" s="11"/>
      <c r="V42" s="11"/>
    </row>
    <row r="43" spans="1:22" ht="15">
      <c r="B43" s="62" t="s">
        <v>73</v>
      </c>
      <c r="C43" s="62"/>
      <c r="D43" s="62"/>
      <c r="E43" s="57">
        <v>2724</v>
      </c>
      <c r="F43" s="55"/>
      <c r="G43" s="55"/>
      <c r="H43" s="28">
        <v>402</v>
      </c>
      <c r="J43" s="12" t="s">
        <v>74</v>
      </c>
      <c r="K43" s="12" t="s">
        <v>75</v>
      </c>
      <c r="L43" s="12" t="s">
        <v>76</v>
      </c>
      <c r="M43" s="11"/>
      <c r="N43" s="11"/>
      <c r="O43" s="11"/>
      <c r="P43" s="11"/>
      <c r="Q43" s="12" t="s">
        <v>74</v>
      </c>
      <c r="R43" s="12" t="s">
        <v>75</v>
      </c>
      <c r="S43" s="12" t="s">
        <v>76</v>
      </c>
      <c r="T43" s="11"/>
      <c r="U43" s="11"/>
      <c r="V43" s="11"/>
    </row>
    <row r="44" spans="1:22" ht="15">
      <c r="B44" s="62" t="s">
        <v>77</v>
      </c>
      <c r="C44" s="62"/>
      <c r="D44" s="62"/>
      <c r="E44" s="56">
        <v>757</v>
      </c>
      <c r="F44" s="55"/>
      <c r="G44" s="55"/>
      <c r="H44" s="28">
        <v>185</v>
      </c>
      <c r="J44" s="13"/>
      <c r="K44" s="14"/>
      <c r="L44" s="15"/>
      <c r="M44" s="11"/>
      <c r="N44" s="11"/>
      <c r="O44" s="11"/>
      <c r="P44" s="11"/>
      <c r="Q44" s="13"/>
      <c r="R44" s="14"/>
      <c r="S44" s="15"/>
      <c r="T44" s="11"/>
      <c r="U44" s="11"/>
      <c r="V44" s="11"/>
    </row>
    <row r="45" spans="1:22" ht="15">
      <c r="B45" s="62" t="s">
        <v>78</v>
      </c>
      <c r="C45" s="62"/>
      <c r="D45" s="62"/>
      <c r="E45" s="57">
        <v>1776</v>
      </c>
      <c r="F45" s="55"/>
      <c r="G45" s="55"/>
      <c r="H45" s="28">
        <v>372</v>
      </c>
      <c r="J45" s="12" t="s">
        <v>79</v>
      </c>
      <c r="K45" s="12" t="s">
        <v>80</v>
      </c>
      <c r="L45" s="12" t="s">
        <v>81</v>
      </c>
      <c r="M45" s="11"/>
      <c r="N45" s="11"/>
      <c r="O45" s="11"/>
      <c r="P45" s="11"/>
      <c r="Q45" s="12" t="s">
        <v>79</v>
      </c>
      <c r="R45" s="12" t="s">
        <v>80</v>
      </c>
      <c r="S45" s="12" t="s">
        <v>81</v>
      </c>
      <c r="T45" s="11"/>
      <c r="U45" s="11"/>
      <c r="V45" s="11"/>
    </row>
    <row r="46" spans="1:22" ht="15">
      <c r="B46" s="62" t="s">
        <v>9</v>
      </c>
      <c r="C46" s="62"/>
      <c r="D46" s="62"/>
      <c r="E46" s="57">
        <v>52499</v>
      </c>
      <c r="F46" s="55"/>
      <c r="G46" s="55"/>
      <c r="H46" s="29">
        <v>2539</v>
      </c>
      <c r="J46" s="13"/>
      <c r="K46" s="14"/>
      <c r="L46" s="15"/>
      <c r="M46" s="11"/>
      <c r="N46" s="11"/>
      <c r="O46" s="11"/>
      <c r="P46" s="11"/>
      <c r="Q46" s="13"/>
      <c r="R46" s="14"/>
      <c r="S46" s="15"/>
      <c r="T46" s="11"/>
      <c r="U46" s="11"/>
      <c r="V46" s="11"/>
    </row>
    <row r="47" spans="1:22" ht="15">
      <c r="B47" s="62" t="s">
        <v>67</v>
      </c>
      <c r="C47" s="62"/>
      <c r="D47" s="62"/>
      <c r="E47" s="57">
        <v>6127</v>
      </c>
      <c r="F47" s="55"/>
      <c r="G47" s="55"/>
      <c r="H47" s="28">
        <v>667</v>
      </c>
      <c r="J47" s="12" t="s">
        <v>82</v>
      </c>
      <c r="K47" s="12" t="s">
        <v>83</v>
      </c>
      <c r="L47" s="12" t="s">
        <v>84</v>
      </c>
      <c r="M47" s="11"/>
      <c r="N47" s="11"/>
      <c r="O47" s="11"/>
      <c r="P47" s="11"/>
      <c r="Q47" s="12" t="s">
        <v>82</v>
      </c>
      <c r="R47" s="12" t="s">
        <v>83</v>
      </c>
      <c r="S47" s="12" t="s">
        <v>84</v>
      </c>
      <c r="T47" s="11"/>
      <c r="U47" s="11"/>
      <c r="V47" s="11"/>
    </row>
    <row r="48" spans="1:22" ht="15">
      <c r="B48" s="62" t="s">
        <v>68</v>
      </c>
      <c r="C48" s="62"/>
      <c r="D48" s="62"/>
      <c r="E48" s="57">
        <v>1467</v>
      </c>
      <c r="F48" s="55"/>
      <c r="G48" s="55"/>
      <c r="H48" s="28">
        <v>347</v>
      </c>
      <c r="J48" s="13"/>
      <c r="K48" s="14"/>
      <c r="L48" s="15"/>
      <c r="M48" s="11"/>
      <c r="N48" s="11"/>
      <c r="O48" s="11"/>
      <c r="P48" s="11"/>
      <c r="Q48" s="13"/>
      <c r="R48" s="14"/>
      <c r="S48" s="15"/>
      <c r="T48" s="11"/>
      <c r="U48" s="11"/>
      <c r="V48" s="11"/>
    </row>
    <row r="49" spans="2:22" ht="15">
      <c r="B49" s="62" t="s">
        <v>72</v>
      </c>
      <c r="C49" s="62"/>
      <c r="D49" s="62"/>
      <c r="E49" s="57">
        <v>7321</v>
      </c>
      <c r="F49" s="55"/>
      <c r="G49" s="55"/>
      <c r="H49" s="28">
        <v>738</v>
      </c>
      <c r="J49" s="12" t="s">
        <v>85</v>
      </c>
      <c r="K49" s="12" t="s">
        <v>86</v>
      </c>
      <c r="L49" s="12" t="s">
        <v>87</v>
      </c>
      <c r="M49" s="11"/>
      <c r="N49" s="11"/>
      <c r="O49" s="11"/>
      <c r="P49" s="11"/>
      <c r="Q49" s="12" t="s">
        <v>85</v>
      </c>
      <c r="R49" s="12" t="s">
        <v>86</v>
      </c>
      <c r="S49" s="12" t="s">
        <v>87</v>
      </c>
      <c r="T49" s="11"/>
      <c r="U49" s="11"/>
      <c r="V49" s="11"/>
    </row>
    <row r="50" spans="2:22" ht="15">
      <c r="B50" s="62" t="s">
        <v>73</v>
      </c>
      <c r="C50" s="62"/>
      <c r="D50" s="62"/>
      <c r="E50" s="57">
        <v>3023</v>
      </c>
      <c r="F50" s="55"/>
      <c r="G50" s="55"/>
      <c r="H50" s="28">
        <v>387</v>
      </c>
      <c r="J50" s="13"/>
      <c r="K50" s="14"/>
      <c r="L50" s="15"/>
      <c r="M50" s="11"/>
      <c r="N50" s="11"/>
      <c r="O50" s="11"/>
      <c r="P50" s="11"/>
      <c r="Q50" s="13"/>
      <c r="R50" s="14"/>
      <c r="S50" s="15"/>
      <c r="T50" s="11"/>
      <c r="U50" s="11"/>
      <c r="V50" s="11"/>
    </row>
    <row r="51" spans="2:22" ht="15">
      <c r="B51" s="62" t="s">
        <v>77</v>
      </c>
      <c r="C51" s="62"/>
      <c r="D51" s="62"/>
      <c r="E51" s="56">
        <v>827</v>
      </c>
      <c r="F51" s="55"/>
      <c r="G51" s="55"/>
      <c r="H51" s="28">
        <v>176</v>
      </c>
      <c r="J51" s="12" t="s">
        <v>88</v>
      </c>
      <c r="K51" s="12" t="s">
        <v>89</v>
      </c>
      <c r="L51" s="12" t="s">
        <v>90</v>
      </c>
      <c r="M51" s="11"/>
      <c r="N51" s="11"/>
      <c r="O51" s="11"/>
      <c r="P51" s="11"/>
      <c r="Q51" s="12" t="s">
        <v>88</v>
      </c>
      <c r="R51" s="12" t="s">
        <v>89</v>
      </c>
      <c r="S51" s="12" t="s">
        <v>90</v>
      </c>
      <c r="T51" s="11"/>
      <c r="U51" s="11"/>
      <c r="V51" s="11"/>
    </row>
    <row r="52" spans="2:22" ht="15">
      <c r="B52" s="62" t="s">
        <v>78</v>
      </c>
      <c r="C52" s="62"/>
      <c r="D52" s="62"/>
      <c r="E52" s="57">
        <v>1645</v>
      </c>
      <c r="F52" s="55"/>
      <c r="G52" s="55"/>
      <c r="H52" s="28">
        <v>301</v>
      </c>
      <c r="J52" s="13"/>
      <c r="K52" s="14"/>
      <c r="L52" s="15"/>
      <c r="M52" s="11"/>
      <c r="N52" s="11"/>
      <c r="O52" s="11"/>
      <c r="P52" s="11"/>
      <c r="Q52" s="13"/>
      <c r="R52" s="14"/>
      <c r="S52" s="15"/>
      <c r="T52" s="11"/>
      <c r="U52" s="11"/>
      <c r="V52" s="11"/>
    </row>
    <row r="53" spans="2:22" ht="15">
      <c r="B53" s="62" t="s">
        <v>46</v>
      </c>
      <c r="C53" s="62"/>
      <c r="D53" s="62"/>
      <c r="E53" s="57">
        <v>274247</v>
      </c>
      <c r="F53" s="55"/>
      <c r="G53" s="55"/>
      <c r="H53" s="29">
        <v>4188</v>
      </c>
      <c r="J53" s="12" t="s">
        <v>91</v>
      </c>
      <c r="K53" s="12" t="s">
        <v>92</v>
      </c>
      <c r="L53" s="12" t="s">
        <v>93</v>
      </c>
      <c r="M53" s="11"/>
      <c r="N53" s="11"/>
      <c r="O53" s="11"/>
      <c r="P53" s="11"/>
      <c r="Q53" s="12" t="s">
        <v>91</v>
      </c>
      <c r="R53" s="12" t="s">
        <v>92</v>
      </c>
      <c r="S53" s="12" t="s">
        <v>93</v>
      </c>
      <c r="T53" s="11"/>
      <c r="U53" s="11"/>
      <c r="V53" s="11"/>
    </row>
    <row r="54" spans="2:22" ht="15">
      <c r="B54" s="62" t="s">
        <v>8</v>
      </c>
      <c r="C54" s="62"/>
      <c r="D54" s="62"/>
      <c r="E54" s="57">
        <v>144375</v>
      </c>
      <c r="F54" s="55"/>
      <c r="G54" s="55"/>
      <c r="H54" s="29">
        <v>2141</v>
      </c>
      <c r="J54" s="13"/>
      <c r="K54" s="14"/>
      <c r="L54" s="15"/>
      <c r="M54" s="11"/>
      <c r="N54" s="11"/>
      <c r="O54" s="11"/>
      <c r="P54" s="11"/>
      <c r="Q54" s="13"/>
      <c r="R54" s="14"/>
      <c r="S54" s="15"/>
      <c r="T54" s="11"/>
      <c r="U54" s="11"/>
      <c r="V54" s="11"/>
    </row>
    <row r="55" spans="2:22" ht="15">
      <c r="B55" s="62" t="s">
        <v>67</v>
      </c>
      <c r="C55" s="62"/>
      <c r="D55" s="62"/>
      <c r="E55" s="57">
        <v>11712</v>
      </c>
      <c r="F55" s="55"/>
      <c r="G55" s="55"/>
      <c r="H55" s="28">
        <v>756</v>
      </c>
      <c r="J55" s="12" t="s">
        <v>94</v>
      </c>
      <c r="K55" s="12" t="s">
        <v>95</v>
      </c>
      <c r="L55" s="12" t="s">
        <v>96</v>
      </c>
      <c r="M55" s="11"/>
      <c r="N55" s="11"/>
      <c r="O55" s="11"/>
      <c r="P55" s="11"/>
      <c r="Q55" s="12" t="s">
        <v>94</v>
      </c>
      <c r="R55" s="12" t="s">
        <v>95</v>
      </c>
      <c r="S55" s="12" t="s">
        <v>96</v>
      </c>
      <c r="T55" s="11"/>
      <c r="U55" s="11"/>
      <c r="V55" s="11"/>
    </row>
    <row r="56" spans="2:22" ht="15">
      <c r="B56" s="62" t="s">
        <v>68</v>
      </c>
      <c r="C56" s="62"/>
      <c r="D56" s="62"/>
      <c r="E56" s="57">
        <v>2565</v>
      </c>
      <c r="F56" s="55"/>
      <c r="G56" s="55"/>
      <c r="H56" s="28">
        <v>443</v>
      </c>
      <c r="J56" s="13"/>
      <c r="K56" s="14"/>
      <c r="L56" s="15"/>
      <c r="M56" s="11"/>
      <c r="N56" s="11"/>
      <c r="O56" s="11"/>
      <c r="Q56" s="13"/>
      <c r="R56" s="14"/>
      <c r="S56" s="15"/>
      <c r="T56" s="11"/>
      <c r="U56" s="11"/>
      <c r="V56" s="11"/>
    </row>
    <row r="57" spans="2:22" ht="15">
      <c r="B57" s="62" t="s">
        <v>72</v>
      </c>
      <c r="C57" s="62"/>
      <c r="D57" s="62"/>
      <c r="E57" s="57">
        <v>13130</v>
      </c>
      <c r="F57" s="55"/>
      <c r="G57" s="55"/>
      <c r="H57" s="28">
        <v>828</v>
      </c>
      <c r="J57" s="12" t="s">
        <v>91</v>
      </c>
      <c r="K57" s="12" t="s">
        <v>97</v>
      </c>
      <c r="L57" s="12" t="s">
        <v>98</v>
      </c>
      <c r="Q57" s="12" t="s">
        <v>91</v>
      </c>
      <c r="R57" s="12" t="s">
        <v>97</v>
      </c>
      <c r="S57" s="12" t="s">
        <v>98</v>
      </c>
    </row>
    <row r="58" spans="2:22" ht="15">
      <c r="B58" s="62" t="s">
        <v>73</v>
      </c>
      <c r="C58" s="62"/>
      <c r="D58" s="62"/>
      <c r="E58" s="57">
        <v>5934</v>
      </c>
      <c r="F58" s="55"/>
      <c r="G58" s="55"/>
      <c r="H58" s="28">
        <v>531</v>
      </c>
      <c r="J58" s="13"/>
      <c r="K58" s="14"/>
      <c r="L58" s="15"/>
      <c r="Q58" s="13"/>
      <c r="R58" s="14"/>
      <c r="S58" s="15"/>
    </row>
    <row r="59" spans="2:22" ht="15">
      <c r="B59" s="62" t="s">
        <v>77</v>
      </c>
      <c r="C59" s="62"/>
      <c r="D59" s="62"/>
      <c r="E59" s="57">
        <v>2038</v>
      </c>
      <c r="F59" s="55"/>
      <c r="G59" s="55"/>
      <c r="H59" s="28">
        <v>337</v>
      </c>
      <c r="J59" s="12" t="s">
        <v>94</v>
      </c>
      <c r="K59" s="12" t="s">
        <v>99</v>
      </c>
      <c r="L59" s="12" t="s">
        <v>100</v>
      </c>
      <c r="Q59" s="12" t="s">
        <v>94</v>
      </c>
      <c r="R59" s="12" t="s">
        <v>99</v>
      </c>
      <c r="S59" s="12" t="s">
        <v>100</v>
      </c>
    </row>
    <row r="60" spans="2:22" ht="15">
      <c r="B60" s="62" t="s">
        <v>78</v>
      </c>
      <c r="C60" s="62"/>
      <c r="D60" s="62"/>
      <c r="E60" s="57">
        <v>4195</v>
      </c>
      <c r="F60" s="55"/>
      <c r="G60" s="55"/>
      <c r="H60" s="28">
        <v>374</v>
      </c>
      <c r="J60" s="13"/>
      <c r="K60" s="14"/>
      <c r="L60" s="15"/>
      <c r="Q60" s="13"/>
      <c r="R60" s="14"/>
      <c r="S60" s="15"/>
    </row>
    <row r="61" spans="2:22">
      <c r="B61" s="62" t="s">
        <v>9</v>
      </c>
      <c r="C61" s="62"/>
      <c r="D61" s="62"/>
      <c r="E61" s="57">
        <v>129872</v>
      </c>
      <c r="F61" s="55"/>
      <c r="G61" s="55"/>
      <c r="H61" s="29">
        <v>2502</v>
      </c>
    </row>
    <row r="62" spans="2:22">
      <c r="B62" s="62" t="s">
        <v>67</v>
      </c>
      <c r="C62" s="62"/>
      <c r="D62" s="62"/>
      <c r="E62" s="57">
        <v>11932</v>
      </c>
      <c r="F62" s="55"/>
      <c r="G62" s="55"/>
      <c r="H62" s="28">
        <v>673</v>
      </c>
    </row>
    <row r="63" spans="2:22">
      <c r="B63" s="62" t="s">
        <v>68</v>
      </c>
      <c r="C63" s="62"/>
      <c r="D63" s="62"/>
      <c r="E63" s="57">
        <v>2259</v>
      </c>
      <c r="F63" s="55"/>
      <c r="G63" s="55"/>
      <c r="H63" s="28">
        <v>321</v>
      </c>
    </row>
    <row r="64" spans="2:22">
      <c r="B64" s="62" t="s">
        <v>72</v>
      </c>
      <c r="C64" s="62"/>
      <c r="D64" s="62"/>
      <c r="E64" s="57">
        <v>12605</v>
      </c>
      <c r="F64" s="55"/>
      <c r="G64" s="55"/>
      <c r="H64" s="28">
        <v>767</v>
      </c>
    </row>
    <row r="65" spans="2:8">
      <c r="B65" s="62" t="s">
        <v>73</v>
      </c>
      <c r="C65" s="62"/>
      <c r="D65" s="62"/>
      <c r="E65" s="57">
        <v>6193</v>
      </c>
      <c r="F65" s="55"/>
      <c r="G65" s="55"/>
      <c r="H65" s="28">
        <v>555</v>
      </c>
    </row>
    <row r="66" spans="2:8">
      <c r="B66" s="62" t="s">
        <v>77</v>
      </c>
      <c r="C66" s="62"/>
      <c r="D66" s="62"/>
      <c r="E66" s="57">
        <v>1900</v>
      </c>
      <c r="F66" s="55"/>
      <c r="G66" s="55"/>
      <c r="H66" s="28">
        <v>280</v>
      </c>
    </row>
    <row r="67" spans="2:8">
      <c r="B67" s="62" t="s">
        <v>78</v>
      </c>
      <c r="C67" s="62"/>
      <c r="D67" s="62"/>
      <c r="E67" s="57">
        <v>3738</v>
      </c>
      <c r="F67" s="55"/>
      <c r="G67" s="55"/>
      <c r="H67" s="28">
        <v>328</v>
      </c>
    </row>
  </sheetData>
  <mergeCells count="128">
    <mergeCell ref="B31:D31"/>
    <mergeCell ref="E31:G31"/>
    <mergeCell ref="B32:D32"/>
    <mergeCell ref="E32:G32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Q1:V1"/>
    <mergeCell ref="B2:D2"/>
    <mergeCell ref="E2:G2"/>
    <mergeCell ref="B3:D3"/>
    <mergeCell ref="E3:G3"/>
    <mergeCell ref="J36:O36"/>
    <mergeCell ref="Q36:V36"/>
    <mergeCell ref="B64:D64"/>
    <mergeCell ref="E64:G64"/>
    <mergeCell ref="B37:D37"/>
    <mergeCell ref="E37:G37"/>
    <mergeCell ref="B38:D38"/>
    <mergeCell ref="E38:G38"/>
    <mergeCell ref="B39:D39"/>
    <mergeCell ref="E39:G39"/>
    <mergeCell ref="B7:D7"/>
    <mergeCell ref="E7:G7"/>
    <mergeCell ref="B8:D8"/>
    <mergeCell ref="E8:G8"/>
    <mergeCell ref="B9:D9"/>
    <mergeCell ref="E9:G9"/>
    <mergeCell ref="B4:D4"/>
    <mergeCell ref="E4:G4"/>
    <mergeCell ref="B5:D5"/>
    <mergeCell ref="B40:D40"/>
    <mergeCell ref="E40:G40"/>
    <mergeCell ref="B41:D41"/>
    <mergeCell ref="E41:G41"/>
    <mergeCell ref="B42:D42"/>
    <mergeCell ref="E42:G42"/>
    <mergeCell ref="B46:D46"/>
    <mergeCell ref="E46:G46"/>
    <mergeCell ref="J1:O1"/>
    <mergeCell ref="E5:G5"/>
    <mergeCell ref="B6:D6"/>
    <mergeCell ref="E6:G6"/>
    <mergeCell ref="B13:D13"/>
    <mergeCell ref="E13:G13"/>
    <mergeCell ref="B14:D14"/>
    <mergeCell ref="E14:G14"/>
    <mergeCell ref="B15:D15"/>
    <mergeCell ref="E15:G15"/>
    <mergeCell ref="B10:D10"/>
    <mergeCell ref="E10:G10"/>
    <mergeCell ref="B11:D11"/>
    <mergeCell ref="E11:G11"/>
    <mergeCell ref="B12:D12"/>
    <mergeCell ref="E12:G12"/>
    <mergeCell ref="B66:D66"/>
    <mergeCell ref="E66:G66"/>
    <mergeCell ref="B57:D57"/>
    <mergeCell ref="E57:G57"/>
    <mergeCell ref="B47:D47"/>
    <mergeCell ref="E47:G47"/>
    <mergeCell ref="B61:D61"/>
    <mergeCell ref="E61:G61"/>
    <mergeCell ref="B62:D62"/>
    <mergeCell ref="E62:G62"/>
    <mergeCell ref="B58:D58"/>
    <mergeCell ref="E58:G58"/>
    <mergeCell ref="B54:D54"/>
    <mergeCell ref="E54:G54"/>
    <mergeCell ref="B60:D60"/>
    <mergeCell ref="E60:G60"/>
    <mergeCell ref="B56:D56"/>
    <mergeCell ref="E56:G56"/>
    <mergeCell ref="B59:D59"/>
    <mergeCell ref="E59:G59"/>
    <mergeCell ref="B65:D65"/>
    <mergeCell ref="E65:G65"/>
    <mergeCell ref="B67:D67"/>
    <mergeCell ref="E67:G67"/>
    <mergeCell ref="B43:D43"/>
    <mergeCell ref="E43:G43"/>
    <mergeCell ref="B44:D44"/>
    <mergeCell ref="E44:G44"/>
    <mergeCell ref="B45:D45"/>
    <mergeCell ref="E45:G45"/>
    <mergeCell ref="B63:D63"/>
    <mergeCell ref="E63:G63"/>
    <mergeCell ref="B51:D51"/>
    <mergeCell ref="E51:G51"/>
    <mergeCell ref="B48:D48"/>
    <mergeCell ref="E48:G48"/>
    <mergeCell ref="B53:D53"/>
    <mergeCell ref="E53:G53"/>
    <mergeCell ref="B52:D52"/>
    <mergeCell ref="E52:G52"/>
    <mergeCell ref="B49:D49"/>
    <mergeCell ref="E49:G49"/>
    <mergeCell ref="B50:D50"/>
    <mergeCell ref="E50:G50"/>
    <mergeCell ref="B55:D55"/>
    <mergeCell ref="E55:G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Percent in Poverty</vt:lpstr>
      <vt:lpstr>Estimates</vt:lpstr>
      <vt:lpstr>Margin of Error Data</vt:lpstr>
      <vt:lpstr>African American</vt:lpstr>
      <vt:lpstr>Asian</vt:lpstr>
      <vt:lpstr>White (Not Hispanic)</vt:lpstr>
      <vt:lpstr>Hispanic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cp:lastPrinted>2016-09-15T17:19:50Z</cp:lastPrinted>
  <dcterms:created xsi:type="dcterms:W3CDTF">2013-12-11T21:06:04Z</dcterms:created>
  <dcterms:modified xsi:type="dcterms:W3CDTF">2018-06-25T21:35:41Z</dcterms:modified>
</cp:coreProperties>
</file>