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Crime Rate\For Web\"/>
    </mc:Choice>
  </mc:AlternateContent>
  <xr:revisionPtr revIDLastSave="0" documentId="8_{13355679-898A-4866-806A-7909272E57EB}" xr6:coauthVersionLast="45" xr6:coauthVersionMax="45" xr10:uidLastSave="{00000000-0000-0000-0000-000000000000}"/>
  <bookViews>
    <workbookView xWindow="22932" yWindow="-108" windowWidth="20376" windowHeight="128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H62" i="1" l="1"/>
  <c r="H60" i="1"/>
  <c r="Q22" i="1" s="1"/>
  <c r="H52" i="1"/>
  <c r="H50" i="1"/>
  <c r="Q24" i="1" s="1"/>
  <c r="H42" i="1"/>
  <c r="H40" i="1"/>
  <c r="Q21" i="1" s="1"/>
  <c r="H32" i="1"/>
  <c r="H30" i="1"/>
  <c r="Q25" i="1" s="1"/>
  <c r="H22" i="1"/>
  <c r="H20" i="1"/>
  <c r="Q23" i="1" s="1"/>
  <c r="H11" i="1"/>
  <c r="H9" i="1"/>
  <c r="Q20" i="1" s="1"/>
  <c r="P24" i="1" l="1"/>
  <c r="P22" i="1"/>
  <c r="P20" i="1"/>
  <c r="P21" i="1"/>
  <c r="P23" i="1"/>
  <c r="P25" i="1"/>
  <c r="E6" i="1" l="1"/>
  <c r="C59" i="1" l="1"/>
  <c r="C60" i="1" s="1"/>
  <c r="C61" i="1"/>
  <c r="C62" i="1" s="1"/>
  <c r="C51" i="1" l="1"/>
  <c r="C52" i="1" s="1"/>
  <c r="C49" i="1"/>
  <c r="C50" i="1" s="1"/>
  <c r="C41" i="1"/>
  <c r="C42" i="1" s="1"/>
  <c r="C39" i="1"/>
  <c r="C40" i="1" s="1"/>
  <c r="C31" i="1"/>
  <c r="C32" i="1" s="1"/>
  <c r="C29" i="1"/>
  <c r="C30" i="1" s="1"/>
  <c r="C21" i="1"/>
  <c r="C22" i="1" s="1"/>
  <c r="C19" i="1"/>
  <c r="C20" i="1" s="1"/>
  <c r="C10" i="1"/>
  <c r="C11" i="1" s="1"/>
  <c r="C8" i="1"/>
  <c r="C9" i="1" s="1"/>
  <c r="C27" i="1" l="1"/>
  <c r="C28" i="1" s="1"/>
</calcChain>
</file>

<file path=xl/sharedStrings.xml><?xml version="1.0" encoding="utf-8"?>
<sst xmlns="http://schemas.openxmlformats.org/spreadsheetml/2006/main" count="66" uniqueCount="25">
  <si>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</si>
  <si>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</si>
  <si>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</si>
  <si>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</si>
  <si>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</si>
  <si>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</si>
  <si>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</si>
  <si>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</si>
  <si>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</si>
  <si>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</si>
  <si>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</si>
  <si>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</si>
  <si>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</si>
  <si>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</si>
  <si>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</si>
  <si>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</si>
  <si>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</si>
  <si>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Crime Rates per 100,000 for Counties in Texas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</si>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</sst>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u/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9"/>
      <color rgb="FF4A4949"/>
      <name val="Tw Cen MT"/>
      <family val="2"/>
      <scheme val="minor"/>
    </font>
    <font>
      <sz val="10"/>
      <color rgb="FF000000"/>
      <name val="Tw Cen MT"/>
      <family val="2"/>
      <scheme val="minor"/>
    </font>
    <font>
      <sz val="10"/>
      <color theme="1"/>
      <name val="Tw Cen MT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1" fontId="5" fillId="0" borderId="0" xfId="2" applyNumberFormat="1" applyFont="1"/>
    <xf numFmtId="1" fontId="0" fillId="0" borderId="0" xfId="0" applyNumberFormat="1" applyFont="1"/>
    <xf numFmtId="1" fontId="7" fillId="0" borderId="0" xfId="0" applyNumberFormat="1" applyFont="1"/>
    <xf numFmtId="3" fontId="8" fillId="0" borderId="0" xfId="0" applyNumberFormat="1" applyFont="1"/>
    <xf numFmtId="0" fontId="1" fillId="0" borderId="0" xfId="1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1" fontId="12" fillId="0" borderId="0" xfId="0" applyNumberFormat="1" applyFont="1"/>
    <xf numFmtId="1" fontId="12" fillId="0" borderId="0" xfId="2" applyNumberFormat="1" applyFont="1"/>
    <xf numFmtId="1" fontId="11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Violent Crime Rates for Texas Urban Counties,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Sheet1!$K$20:$K$25</c:f>
              <c:strCache>
                <c:ptCount val="6"/>
                <c:pt idx="0">
                  <c:v>Travis County</c:v>
                </c:pt>
                <c:pt idx="1">
                  <c:v>Bexar County</c:v>
                </c:pt>
                <c:pt idx="2">
                  <c:v>Dallas County</c:v>
                </c:pt>
                <c:pt idx="3">
                  <c:v>El Paso County</c:v>
                </c:pt>
                <c:pt idx="4">
                  <c:v>Harris County</c:v>
                </c:pt>
                <c:pt idx="5">
                  <c:v>Tarrant County</c:v>
                </c:pt>
              </c:strCache>
            </c:strRef>
          </c:cat>
          <c:val>
            <c:numRef>
              <c:f>Sheet1!$R$20:$R$25</c:f>
              <c:numCache>
                <c:formatCode>0</c:formatCode>
                <c:ptCount val="6"/>
                <c:pt idx="0">
                  <c:v>371.5</c:v>
                </c:pt>
                <c:pt idx="1">
                  <c:v>540.98</c:v>
                </c:pt>
                <c:pt idx="2">
                  <c:v>488.02</c:v>
                </c:pt>
                <c:pt idx="3">
                  <c:v>345.84</c:v>
                </c:pt>
                <c:pt idx="4">
                  <c:v>740.79</c:v>
                </c:pt>
                <c:pt idx="5">
                  <c:v>374.01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D-4AC2-B2D3-D819400E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0527576"/>
        <c:axId val="118101352"/>
      </c:barChart>
      <c:catAx>
        <c:axId val="16052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101352"/>
        <c:crosses val="autoZero"/>
        <c:auto val="1"/>
        <c:lblAlgn val="ctr"/>
        <c:lblOffset val="100"/>
        <c:noMultiLvlLbl val="0"/>
      </c:catAx>
      <c:valAx>
        <c:axId val="11810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52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Violent Crime Rates for Texas Urban Counties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Sheet1!$K$20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Sheet1!$N$20:$R$20</c:f>
              <c:numCache>
                <c:formatCode>0</c:formatCode>
                <c:ptCount val="5"/>
                <c:pt idx="0" formatCode="General">
                  <c:v>357</c:v>
                </c:pt>
                <c:pt idx="1">
                  <c:v>348</c:v>
                </c:pt>
                <c:pt idx="2">
                  <c:v>387.42793190526083</c:v>
                </c:pt>
                <c:pt idx="3">
                  <c:v>385.51130379767494</c:v>
                </c:pt>
                <c:pt idx="4">
                  <c:v>371.5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7-4F94-A5C7-C466EDE2BA66}"/>
            </c:ext>
          </c:extLst>
        </c:ser>
        <c:ser>
          <c:idx val="1"/>
          <c:order val="1"/>
          <c:tx>
            <c:strRef>
              <c:f>Sheet1!$K$21</c:f>
              <c:strCache>
                <c:ptCount val="1"/>
                <c:pt idx="0">
                  <c:v>Bexar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Sheet1!$N$21:$R$21</c:f>
              <c:numCache>
                <c:formatCode>0</c:formatCode>
                <c:ptCount val="5"/>
                <c:pt idx="0" formatCode="General">
                  <c:v>454</c:v>
                </c:pt>
                <c:pt idx="1">
                  <c:v>500</c:v>
                </c:pt>
                <c:pt idx="2">
                  <c:v>607.90887112176654</c:v>
                </c:pt>
                <c:pt idx="3">
                  <c:v>605.89356715451731</c:v>
                </c:pt>
                <c:pt idx="4">
                  <c:v>540.98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7-4F94-A5C7-C466EDE2BA66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Dallas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Sheet1!$N$22:$R$22</c:f>
              <c:numCache>
                <c:formatCode>0</c:formatCode>
                <c:ptCount val="5"/>
                <c:pt idx="0">
                  <c:v>431.35709923653167</c:v>
                </c:pt>
                <c:pt idx="1">
                  <c:v>454</c:v>
                </c:pt>
                <c:pt idx="2">
                  <c:v>501.38055480422923</c:v>
                </c:pt>
                <c:pt idx="3">
                  <c:v>508.67479618202992</c:v>
                </c:pt>
                <c:pt idx="4">
                  <c:v>488.02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7-4F94-A5C7-C466EDE2BA66}"/>
            </c:ext>
          </c:extLst>
        </c:ser>
        <c:ser>
          <c:idx val="3"/>
          <c:order val="3"/>
          <c:tx>
            <c:strRef>
              <c:f>Sheet1!$K$23</c:f>
              <c:strCache>
                <c:ptCount val="1"/>
                <c:pt idx="0">
                  <c:v>El Paso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Sheet1!$N$23:$R$23</c:f>
              <c:numCache>
                <c:formatCode>0</c:formatCode>
                <c:ptCount val="5"/>
                <c:pt idx="0" formatCode="General">
                  <c:v>364</c:v>
                </c:pt>
                <c:pt idx="1">
                  <c:v>352</c:v>
                </c:pt>
                <c:pt idx="2">
                  <c:v>364.35629394190573</c:v>
                </c:pt>
                <c:pt idx="3">
                  <c:v>357.81019213315852</c:v>
                </c:pt>
                <c:pt idx="4">
                  <c:v>345.84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7-4F94-A5C7-C466EDE2BA66}"/>
            </c:ext>
          </c:extLst>
        </c:ser>
        <c:ser>
          <c:idx val="4"/>
          <c:order val="4"/>
          <c:tx>
            <c:strRef>
              <c:f>Sheet1!$K$24</c:f>
              <c:strCache>
                <c:ptCount val="1"/>
                <c:pt idx="0">
                  <c:v>Harris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Sheet1!$N$24:$R$24</c:f>
              <c:numCache>
                <c:formatCode>0</c:formatCode>
                <c:ptCount val="5"/>
                <c:pt idx="0" formatCode="General">
                  <c:v>725</c:v>
                </c:pt>
                <c:pt idx="1">
                  <c:v>722</c:v>
                </c:pt>
                <c:pt idx="2">
                  <c:v>749.25244775742942</c:v>
                </c:pt>
                <c:pt idx="3">
                  <c:v>776.42208304235135</c:v>
                </c:pt>
                <c:pt idx="4">
                  <c:v>740.79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7-4F94-A5C7-C466EDE2BA66}"/>
            </c:ext>
          </c:extLst>
        </c:ser>
        <c:ser>
          <c:idx val="5"/>
          <c:order val="5"/>
          <c:tx>
            <c:strRef>
              <c:f>Sheet1!$K$25</c:f>
              <c:strCache>
                <c:ptCount val="1"/>
                <c:pt idx="0">
                  <c:v>Tarrant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Sheet1!$N$19:$R$19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Sheet1!$N$25:$R$25</c:f>
              <c:numCache>
                <c:formatCode>0</c:formatCode>
                <c:ptCount val="5"/>
                <c:pt idx="0" formatCode="General">
                  <c:v>403</c:v>
                </c:pt>
                <c:pt idx="1">
                  <c:v>392</c:v>
                </c:pt>
                <c:pt idx="2">
                  <c:v>407.44270177330066</c:v>
                </c:pt>
                <c:pt idx="3">
                  <c:v>412.97490992969358</c:v>
                </c:pt>
                <c:pt idx="4">
                  <c:v>374.01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77-4F94-A5C7-C466EDE2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60896"/>
        <c:axId val="233161288"/>
      </c:lineChart>
      <c:catAx>
        <c:axId val="2331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1288"/>
        <c:crosses val="autoZero"/>
        <c:auto val="1"/>
        <c:lblAlgn val="ctr"/>
        <c:lblOffset val="100"/>
        <c:noMultiLvlLbl val="0"/>
      </c:catAx>
      <c:valAx>
        <c:axId val="23316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1088231</xdr:colOff>
      <xdr:row>1</xdr:row>
      <xdr:rowOff>73818</xdr:rowOff>
    </xdr:from>
    <xdr:to>
      <xdr:col>15</xdr:col>
      <xdr:colOff>659606</xdr:colOff>
      <xdr:row>15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247652</xdr:colOff>
      <xdr:row>1</xdr:row>
      <xdr:rowOff>95249</xdr:rowOff>
    </xdr:from>
    <xdr:to>
      <xdr:col>21</xdr:col>
      <xdr:colOff>662942</xdr:colOff>
      <xdr:row>18</xdr:row>
      <xdr:rowOff>35720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3"/>
  <sheetViews>
    <sheetView tabSelected="1" zoomScale="64" zoomScaleNormal="64" workbookViewId="0">
      <selection activeCell="P23" sqref="P23"/>
    </sheetView>
  </sheetViews>
  <sheetFormatPr defaultRowHeight="13.8" x14ac:dyDescent="0.25"/>
  <cols>
    <col min="1" max="1" width="23.59765625" customWidth="1"/>
    <col min="2" max="2" width="23.8984375" customWidth="1"/>
    <col min="4" max="4" width="11.19921875" customWidth="1"/>
    <col min="11" max="11" width="25.5" customWidth="1"/>
  </cols>
  <sheetData>
    <row r="1" spans="1:32" x14ac:dyDescent="0.25">
      <c r="A1" s="1" t="s">
        <v>17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4.4" x14ac:dyDescent="0.3">
      <c r="A4" s="3"/>
      <c r="B4" s="3"/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17">
        <v>2017</v>
      </c>
      <c r="I4" s="17">
        <v>2018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4.4" x14ac:dyDescent="0.3">
      <c r="A5" s="3"/>
      <c r="B5" s="7" t="s">
        <v>4</v>
      </c>
      <c r="C5" s="8">
        <v>1113744</v>
      </c>
      <c r="D5" s="9">
        <v>1155784</v>
      </c>
      <c r="E5" s="8">
        <v>1205571</v>
      </c>
      <c r="F5" s="8">
        <v>1241359</v>
      </c>
      <c r="G5" s="8">
        <v>1261654</v>
      </c>
      <c r="H5" s="18">
        <v>1286603</v>
      </c>
      <c r="I5" s="18">
        <v>1295034</v>
      </c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4" x14ac:dyDescent="0.3">
      <c r="A6" s="3"/>
      <c r="B6" s="7" t="s">
        <v>5</v>
      </c>
      <c r="C6" s="8">
        <v>53531</v>
      </c>
      <c r="D6" s="9">
        <v>51475</v>
      </c>
      <c r="E6" s="8">
        <f>47402+680</f>
        <v>48082</v>
      </c>
      <c r="F6" s="8">
        <v>45640</v>
      </c>
      <c r="G6" s="8">
        <v>44488</v>
      </c>
      <c r="H6" s="18">
        <v>42074</v>
      </c>
      <c r="I6" s="18">
        <v>43959</v>
      </c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4" x14ac:dyDescent="0.3">
      <c r="A7" s="3"/>
      <c r="B7" s="7" t="s">
        <v>6</v>
      </c>
      <c r="C7" s="8">
        <v>4806.3999999999996</v>
      </c>
      <c r="D7" s="9">
        <v>4453.7</v>
      </c>
      <c r="E7" s="10">
        <v>3988.317569019162</v>
      </c>
      <c r="F7" s="10">
        <v>3677</v>
      </c>
      <c r="G7" s="10">
        <v>3526.2</v>
      </c>
      <c r="H7" s="19">
        <v>3270</v>
      </c>
      <c r="I7" s="19">
        <v>3394</v>
      </c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4" x14ac:dyDescent="0.3">
      <c r="A8" s="3"/>
      <c r="B8" s="7" t="s">
        <v>7</v>
      </c>
      <c r="C8" s="8">
        <f>(1+15+36+396)+(31+209+978+2187)+(0+2+4+16)+(0+0+0+0)+(0+1+0+0)+(0+3+4+1)+(1+9+6+45)+(0+0+0+23)+(0+0+6+2)+(0+4+1+6)+(0+0+2+5)+(0+0+0+0)+(0+1+4+7)+(0+2+0+10)+(0+0+0+5)</f>
        <v>4023</v>
      </c>
      <c r="D8" s="9">
        <v>3760</v>
      </c>
      <c r="E8" s="8">
        <v>4309</v>
      </c>
      <c r="F8" s="8">
        <v>4314</v>
      </c>
      <c r="G8" s="8">
        <v>4888</v>
      </c>
      <c r="H8" s="18">
        <v>4960</v>
      </c>
      <c r="I8" s="18">
        <v>4811</v>
      </c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4" x14ac:dyDescent="0.3">
      <c r="A9" s="3"/>
      <c r="B9" s="7" t="s">
        <v>8</v>
      </c>
      <c r="C9" s="8">
        <f>100000*(C8/C5)</f>
        <v>361.2140671464897</v>
      </c>
      <c r="D9" s="9">
        <v>325.32030206336134</v>
      </c>
      <c r="E9" s="8">
        <v>357.42399244839169</v>
      </c>
      <c r="F9" s="8">
        <v>347.52235251848981</v>
      </c>
      <c r="G9" s="8">
        <v>387.42793190526083</v>
      </c>
      <c r="H9" s="18">
        <f>(100000)*(H8)/H5</f>
        <v>385.51130379767494</v>
      </c>
      <c r="I9" s="18">
        <v>371.5</v>
      </c>
      <c r="J9" s="3"/>
      <c r="K9" s="4"/>
      <c r="L9" s="4"/>
      <c r="M9" s="4"/>
      <c r="N9" s="4"/>
      <c r="O9" s="4"/>
      <c r="P9" s="4"/>
      <c r="Q9" s="11"/>
      <c r="R9" s="1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4" x14ac:dyDescent="0.3">
      <c r="A10" s="3"/>
      <c r="B10" s="7" t="s">
        <v>9</v>
      </c>
      <c r="C10" s="8">
        <f>(966+2073+143)+(7244+33913+2315)+(40+103+2)+(8+6+2)+(21+71+1)+(36+441+8)+(140+637+25)+(24+151+6)+(3+95+7)+(9+53+1)+(18+33+0)+(16+9+2)+(27+640+1)+(17+121+7)+(3+65+5)</f>
        <v>49508</v>
      </c>
      <c r="D10" s="9">
        <v>47715</v>
      </c>
      <c r="E10" s="8">
        <v>43773</v>
      </c>
      <c r="F10" s="8">
        <v>41326</v>
      </c>
      <c r="G10" s="8">
        <v>39600</v>
      </c>
      <c r="H10" s="18">
        <v>37114</v>
      </c>
      <c r="I10" s="18">
        <v>39148</v>
      </c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4" x14ac:dyDescent="0.3">
      <c r="A11" s="3"/>
      <c r="B11" s="7" t="s">
        <v>10</v>
      </c>
      <c r="C11" s="8">
        <f>100000*(C10/C5)</f>
        <v>4445.186685629732</v>
      </c>
      <c r="D11" s="9">
        <v>4128.366545998214</v>
      </c>
      <c r="E11" s="8">
        <v>3630.8935765707702</v>
      </c>
      <c r="F11" s="8">
        <v>3329.0933565551945</v>
      </c>
      <c r="G11" s="8">
        <v>3138.7369278740448</v>
      </c>
      <c r="H11" s="18">
        <f>(100000)*(H10/H5)</f>
        <v>2884.6505099086507</v>
      </c>
      <c r="I11" s="18">
        <v>3022.93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4" x14ac:dyDescent="0.3">
      <c r="A12" s="3"/>
      <c r="B12" s="3"/>
      <c r="C12" s="3"/>
      <c r="D12" s="3"/>
      <c r="E12" s="3"/>
      <c r="F12" s="3"/>
      <c r="G12" s="3"/>
      <c r="H12" s="18"/>
      <c r="I12" s="18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4" x14ac:dyDescent="0.3">
      <c r="A13" s="3"/>
      <c r="B13" s="7"/>
      <c r="C13" s="8"/>
      <c r="D13" s="3"/>
      <c r="E13" s="3"/>
      <c r="F13" s="3"/>
      <c r="G13" s="3"/>
      <c r="H13" s="18"/>
      <c r="I13" s="18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4" x14ac:dyDescent="0.3">
      <c r="A14" s="5" t="s">
        <v>12</v>
      </c>
      <c r="B14" s="3"/>
      <c r="C14" s="3"/>
      <c r="D14" s="3"/>
      <c r="E14" s="3"/>
      <c r="F14" s="3"/>
      <c r="G14" s="3"/>
      <c r="H14" s="18"/>
      <c r="I14" s="18"/>
      <c r="J14" s="3"/>
      <c r="K14" s="4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6.5" customHeight="1" x14ac:dyDescent="0.3">
      <c r="A15" s="3"/>
      <c r="B15" s="3"/>
      <c r="C15" s="6">
        <v>2012</v>
      </c>
      <c r="D15" s="6">
        <v>2013</v>
      </c>
      <c r="E15" s="6">
        <v>2014</v>
      </c>
      <c r="F15" s="6">
        <v>2015</v>
      </c>
      <c r="G15" s="6">
        <v>2016</v>
      </c>
      <c r="H15" s="17">
        <v>2017</v>
      </c>
      <c r="I15" s="17">
        <v>2018</v>
      </c>
      <c r="J15" s="4"/>
      <c r="K15" s="5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4" x14ac:dyDescent="0.3">
      <c r="A16" s="3"/>
      <c r="B16" s="7" t="s">
        <v>4</v>
      </c>
      <c r="C16" s="8">
        <v>811055</v>
      </c>
      <c r="D16" s="9">
        <v>838966</v>
      </c>
      <c r="E16" s="11">
        <v>839969</v>
      </c>
      <c r="F16" s="8">
        <v>841774</v>
      </c>
      <c r="G16" s="4">
        <v>838465</v>
      </c>
      <c r="H16" s="18">
        <v>842905</v>
      </c>
      <c r="I16" s="18">
        <v>843458</v>
      </c>
      <c r="J16" s="4"/>
      <c r="K16" s="5"/>
      <c r="L16" s="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4" x14ac:dyDescent="0.3">
      <c r="A17" s="3"/>
      <c r="B17" s="7" t="s">
        <v>5</v>
      </c>
      <c r="C17" s="8">
        <v>22518</v>
      </c>
      <c r="D17" s="9">
        <v>21096</v>
      </c>
      <c r="E17" s="11">
        <v>20101</v>
      </c>
      <c r="F17" s="8">
        <v>18315</v>
      </c>
      <c r="G17" s="4">
        <v>17420</v>
      </c>
      <c r="H17" s="18">
        <v>17275</v>
      </c>
      <c r="I17" s="18">
        <v>14857</v>
      </c>
      <c r="J17" s="4"/>
      <c r="K17" s="5"/>
      <c r="L17" s="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4" x14ac:dyDescent="0.3">
      <c r="A18" s="3"/>
      <c r="B18" s="7" t="s">
        <v>6</v>
      </c>
      <c r="C18" s="8">
        <v>2776.4</v>
      </c>
      <c r="D18" s="9">
        <v>2514.5</v>
      </c>
      <c r="E18" s="11">
        <v>2393.0645059520057</v>
      </c>
      <c r="F18" s="8">
        <v>2175.8000000000002</v>
      </c>
      <c r="G18" s="4">
        <v>2077.6</v>
      </c>
      <c r="H18" s="18">
        <v>2049.5</v>
      </c>
      <c r="I18" s="18">
        <v>1761</v>
      </c>
      <c r="J18" s="4"/>
      <c r="K18" s="5"/>
      <c r="L18" s="11"/>
      <c r="M18" s="4"/>
      <c r="N18" s="4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4" x14ac:dyDescent="0.3">
      <c r="A19" s="3"/>
      <c r="B19" s="7" t="s">
        <v>7</v>
      </c>
      <c r="C19" s="8">
        <f>5+28+23+194+0+0+4+5+23+184+471+2181+0+1+0+4+0+0+0+2+0+0+0+0+0+3+0+26+0+0+3+25+0+4+6+45+0+0+0+3</f>
        <v>3240</v>
      </c>
      <c r="D19" s="9">
        <v>2857</v>
      </c>
      <c r="E19" s="11">
        <v>3056</v>
      </c>
      <c r="F19" s="8">
        <v>2965</v>
      </c>
      <c r="G19" s="4">
        <v>3055</v>
      </c>
      <c r="H19" s="18">
        <v>3016</v>
      </c>
      <c r="I19" s="18">
        <v>2917</v>
      </c>
      <c r="J19" s="4"/>
      <c r="K19" s="4"/>
      <c r="L19" s="2">
        <v>2012</v>
      </c>
      <c r="M19" s="2">
        <v>2013</v>
      </c>
      <c r="N19" s="2">
        <v>2014</v>
      </c>
      <c r="O19" s="2">
        <v>2015</v>
      </c>
      <c r="P19" s="2">
        <v>2016</v>
      </c>
      <c r="Q19" s="2">
        <v>2017</v>
      </c>
      <c r="R19" s="2">
        <v>2018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4" x14ac:dyDescent="0.3">
      <c r="A20" s="3"/>
      <c r="B20" s="7" t="s">
        <v>8</v>
      </c>
      <c r="C20" s="8">
        <f>100000*(C19/C16)</f>
        <v>399.47969003335163</v>
      </c>
      <c r="D20" s="9">
        <v>340.538233968957</v>
      </c>
      <c r="E20" s="11">
        <v>363.82295060889152</v>
      </c>
      <c r="F20" s="8">
        <v>352.23230938470419</v>
      </c>
      <c r="G20" s="4">
        <v>364.35629394190573</v>
      </c>
      <c r="H20" s="18">
        <f>(100000)*(H19)/H16</f>
        <v>357.81019213315852</v>
      </c>
      <c r="I20" s="18">
        <v>345.84</v>
      </c>
      <c r="J20" s="4"/>
      <c r="K20" s="1" t="s">
        <v>3</v>
      </c>
      <c r="L20" s="4">
        <v>361</v>
      </c>
      <c r="M20" s="4">
        <v>325</v>
      </c>
      <c r="N20" s="4">
        <v>357</v>
      </c>
      <c r="O20" s="11">
        <v>348</v>
      </c>
      <c r="P20" s="8">
        <f>G9</f>
        <v>387.42793190526083</v>
      </c>
      <c r="Q20" s="8">
        <f>H9</f>
        <v>385.51130379767494</v>
      </c>
      <c r="R20" s="8">
        <f>I9</f>
        <v>371.5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4" x14ac:dyDescent="0.3">
      <c r="A21" s="3"/>
      <c r="B21" s="7" t="s">
        <v>9</v>
      </c>
      <c r="C21" s="8">
        <f>303+829+128+16+153+12+1826+13425+1160+26+174+2+4+76+6+2+8+2+48+341+1+53+132+13+79+336+30+4+89+0</f>
        <v>19278</v>
      </c>
      <c r="D21" s="9">
        <v>18239</v>
      </c>
      <c r="E21" s="11">
        <v>17045</v>
      </c>
      <c r="F21" s="8">
        <v>15350</v>
      </c>
      <c r="G21" s="4">
        <v>14365</v>
      </c>
      <c r="H21" s="18">
        <v>14259</v>
      </c>
      <c r="I21" s="18">
        <v>11940</v>
      </c>
      <c r="J21" s="4"/>
      <c r="K21" s="1" t="s">
        <v>14</v>
      </c>
      <c r="L21" s="4">
        <v>439</v>
      </c>
      <c r="M21" s="4">
        <v>532</v>
      </c>
      <c r="N21" s="4">
        <v>454</v>
      </c>
      <c r="O21" s="11">
        <v>500</v>
      </c>
      <c r="P21" s="11">
        <f>G40</f>
        <v>607.90887112176654</v>
      </c>
      <c r="Q21" s="11">
        <f>H40</f>
        <v>605.89356715451731</v>
      </c>
      <c r="R21" s="11">
        <f>I40</f>
        <v>540.98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4" x14ac:dyDescent="0.3">
      <c r="A22" s="3"/>
      <c r="B22" s="7" t="s">
        <v>10</v>
      </c>
      <c r="C22" s="8">
        <f>100000*(C21/C16)</f>
        <v>2376.9041556984421</v>
      </c>
      <c r="D22" s="9">
        <v>2173.9855965557604</v>
      </c>
      <c r="E22" s="11">
        <v>2029.241555343114</v>
      </c>
      <c r="F22" s="8">
        <v>1823.5298310472883</v>
      </c>
      <c r="G22" s="4">
        <v>1713.2498076842803</v>
      </c>
      <c r="H22" s="18">
        <f>(100000)*(H21/H16)</f>
        <v>1691.649711414691</v>
      </c>
      <c r="I22" s="18">
        <v>1415.6</v>
      </c>
      <c r="J22" s="4"/>
      <c r="K22" s="1" t="s">
        <v>16</v>
      </c>
      <c r="L22" s="4">
        <v>438</v>
      </c>
      <c r="M22" s="9">
        <v>428</v>
      </c>
      <c r="N22" s="11">
        <v>431.35709923653167</v>
      </c>
      <c r="O22" s="11">
        <v>454</v>
      </c>
      <c r="P22" s="11">
        <f>G60</f>
        <v>501.38055480422923</v>
      </c>
      <c r="Q22" s="11">
        <f>H60</f>
        <v>508.67479618202992</v>
      </c>
      <c r="R22" s="11">
        <f>I60</f>
        <v>488.02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4" x14ac:dyDescent="0.3">
      <c r="A23" s="4"/>
      <c r="B23" s="4"/>
      <c r="C23" s="4"/>
      <c r="D23" s="4"/>
      <c r="E23" s="4"/>
      <c r="F23" s="4"/>
      <c r="G23" s="4"/>
      <c r="H23" s="18"/>
      <c r="I23" s="18"/>
      <c r="J23" s="4"/>
      <c r="K23" s="1" t="s">
        <v>12</v>
      </c>
      <c r="L23" s="4">
        <v>399</v>
      </c>
      <c r="M23" s="4">
        <v>341</v>
      </c>
      <c r="N23" s="4">
        <v>364</v>
      </c>
      <c r="O23" s="11">
        <v>352</v>
      </c>
      <c r="P23" s="11">
        <f>G20</f>
        <v>364.35629394190573</v>
      </c>
      <c r="Q23" s="11">
        <f>H20</f>
        <v>357.81019213315852</v>
      </c>
      <c r="R23" s="11">
        <f>I20</f>
        <v>345.84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4" x14ac:dyDescent="0.3">
      <c r="A24" s="5" t="s">
        <v>13</v>
      </c>
      <c r="B24" s="3"/>
      <c r="C24" s="3"/>
      <c r="D24" s="4"/>
      <c r="E24" s="4"/>
      <c r="F24" s="4"/>
      <c r="G24" s="4"/>
      <c r="H24" s="18"/>
      <c r="I24" s="18"/>
      <c r="J24" s="4"/>
      <c r="K24" s="1" t="s">
        <v>15</v>
      </c>
      <c r="L24" s="4">
        <v>717</v>
      </c>
      <c r="M24" s="4">
        <v>717</v>
      </c>
      <c r="N24" s="4">
        <v>725</v>
      </c>
      <c r="O24" s="11">
        <v>722</v>
      </c>
      <c r="P24" s="11">
        <f>G50</f>
        <v>749.25244775742942</v>
      </c>
      <c r="Q24" s="11">
        <f>H50</f>
        <v>776.42208304235135</v>
      </c>
      <c r="R24" s="11">
        <f>I50</f>
        <v>740.79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4" x14ac:dyDescent="0.3">
      <c r="A25" s="3"/>
      <c r="B25" s="3"/>
      <c r="C25" s="6">
        <v>2012</v>
      </c>
      <c r="D25" s="6">
        <v>2013</v>
      </c>
      <c r="E25" s="12">
        <v>2014</v>
      </c>
      <c r="F25" s="12">
        <v>2015</v>
      </c>
      <c r="G25" s="6">
        <v>2016</v>
      </c>
      <c r="H25" s="20">
        <v>2017</v>
      </c>
      <c r="I25" s="17">
        <v>2018</v>
      </c>
      <c r="J25" s="4"/>
      <c r="K25" s="1" t="s">
        <v>13</v>
      </c>
      <c r="L25" s="11">
        <v>430</v>
      </c>
      <c r="M25" s="4">
        <v>410</v>
      </c>
      <c r="N25" s="4">
        <v>403</v>
      </c>
      <c r="O25" s="11">
        <v>392</v>
      </c>
      <c r="P25" s="11">
        <f>G30</f>
        <v>407.44270177330066</v>
      </c>
      <c r="Q25" s="11">
        <f>H30</f>
        <v>412.97490992969358</v>
      </c>
      <c r="R25" s="11">
        <f>I30</f>
        <v>374.01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4" x14ac:dyDescent="0.3">
      <c r="A26" s="3"/>
      <c r="B26" s="7" t="s">
        <v>4</v>
      </c>
      <c r="C26" s="3">
        <v>1826293</v>
      </c>
      <c r="D26" s="9">
        <v>1857426</v>
      </c>
      <c r="E26" s="11">
        <v>1897632</v>
      </c>
      <c r="F26" s="8">
        <v>1929893</v>
      </c>
      <c r="G26" s="4">
        <v>1957085</v>
      </c>
      <c r="H26" s="18">
        <v>2005933</v>
      </c>
      <c r="I26" s="18">
        <v>2027460</v>
      </c>
      <c r="J26" s="4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4" x14ac:dyDescent="0.3">
      <c r="A27" s="3"/>
      <c r="B27" s="7" t="s">
        <v>5</v>
      </c>
      <c r="C27" s="8">
        <f>C29+C31</f>
        <v>72602</v>
      </c>
      <c r="D27" s="9">
        <v>75525</v>
      </c>
      <c r="E27" s="11">
        <v>70052</v>
      </c>
      <c r="F27" s="8">
        <v>66984</v>
      </c>
      <c r="G27" s="4">
        <v>63658</v>
      </c>
      <c r="H27" s="18">
        <v>64219</v>
      </c>
      <c r="I27" s="18">
        <v>59637</v>
      </c>
      <c r="J27" s="4"/>
      <c r="K27" s="4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4" x14ac:dyDescent="0.3">
      <c r="A28" s="3"/>
      <c r="B28" s="7" t="s">
        <v>6</v>
      </c>
      <c r="C28" s="8">
        <f t="shared" ref="C28" si="0">100000*(C27/C26)</f>
        <v>3975.3752546825726</v>
      </c>
      <c r="D28" s="9">
        <v>4066.1</v>
      </c>
      <c r="E28" s="11">
        <v>3691.5482032343466</v>
      </c>
      <c r="F28" s="8">
        <v>3470.9</v>
      </c>
      <c r="G28" s="4">
        <v>3252.7</v>
      </c>
      <c r="H28" s="18">
        <v>3201.5</v>
      </c>
      <c r="I28" s="18">
        <v>2941</v>
      </c>
      <c r="J28" s="4"/>
      <c r="K28" s="4"/>
      <c r="L28" s="13"/>
      <c r="M28" s="2"/>
      <c r="N28" s="2"/>
      <c r="O28" s="2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4" x14ac:dyDescent="0.3">
      <c r="A29" s="3"/>
      <c r="B29" s="7" t="s">
        <v>7</v>
      </c>
      <c r="C29" s="8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D29" s="9">
        <v>7624</v>
      </c>
      <c r="E29" s="11">
        <v>7647</v>
      </c>
      <c r="F29" s="8">
        <v>7564</v>
      </c>
      <c r="G29" s="4">
        <v>7974</v>
      </c>
      <c r="H29" s="18">
        <v>8284</v>
      </c>
      <c r="I29" s="18">
        <v>7583</v>
      </c>
      <c r="J29" s="4"/>
      <c r="K29" s="2"/>
      <c r="L29" s="4"/>
      <c r="M29" s="13"/>
      <c r="N29" s="13"/>
      <c r="O29" s="13"/>
      <c r="P29" s="1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4" x14ac:dyDescent="0.3">
      <c r="A30" s="3"/>
      <c r="B30" s="7" t="s">
        <v>8</v>
      </c>
      <c r="C30" s="8">
        <f>100000*(C29/C26)</f>
        <v>429.55867432005709</v>
      </c>
      <c r="D30" s="9">
        <v>410.46049748415282</v>
      </c>
      <c r="E30" s="11">
        <v>402.97591946172912</v>
      </c>
      <c r="F30" s="8">
        <v>391.93882769666504</v>
      </c>
      <c r="G30" s="4">
        <v>407.44270177330066</v>
      </c>
      <c r="H30" s="18">
        <f>(100000)*(H29)/H26</f>
        <v>412.97490992969358</v>
      </c>
      <c r="I30" s="18">
        <v>374.01</v>
      </c>
      <c r="J30" s="4"/>
      <c r="K30" s="2"/>
      <c r="L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4" x14ac:dyDescent="0.3">
      <c r="A31" s="3"/>
      <c r="B31" s="7" t="s">
        <v>9</v>
      </c>
      <c r="C31" s="8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D31" s="9">
        <v>67901</v>
      </c>
      <c r="E31" s="11">
        <v>62405</v>
      </c>
      <c r="F31" s="8">
        <v>59420</v>
      </c>
      <c r="G31" s="4">
        <v>55684</v>
      </c>
      <c r="H31" s="18">
        <v>55935</v>
      </c>
      <c r="I31" s="18">
        <v>52054</v>
      </c>
      <c r="J31" s="4"/>
      <c r="K31" s="2"/>
      <c r="L31" s="4"/>
      <c r="M31" s="11"/>
      <c r="N31" s="11"/>
      <c r="O31" s="11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4" x14ac:dyDescent="0.3">
      <c r="A32" s="3"/>
      <c r="B32" s="7" t="s">
        <v>10</v>
      </c>
      <c r="C32" s="8">
        <f>100000*(C31/C26)</f>
        <v>3545.8165803625161</v>
      </c>
      <c r="D32" s="9">
        <v>3655.6503462318283</v>
      </c>
      <c r="E32" s="11">
        <v>3288.5722837726175</v>
      </c>
      <c r="F32" s="8">
        <v>3078.9271736826859</v>
      </c>
      <c r="G32" s="4">
        <v>2845.2519946757552</v>
      </c>
      <c r="H32" s="18">
        <f>(100000)*(H31/H26)</f>
        <v>2788.4779800721162</v>
      </c>
      <c r="I32" s="18">
        <v>2567.4499999999998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4" x14ac:dyDescent="0.3">
      <c r="A33" s="4"/>
      <c r="B33" s="4"/>
      <c r="C33" s="4"/>
      <c r="D33" s="4"/>
      <c r="E33" s="4"/>
      <c r="F33" s="4"/>
      <c r="G33" s="4"/>
      <c r="H33" s="18"/>
      <c r="I33" s="1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4" x14ac:dyDescent="0.3">
      <c r="A34" s="5" t="s">
        <v>14</v>
      </c>
      <c r="B34" s="3"/>
      <c r="C34" s="3"/>
      <c r="D34" s="4"/>
      <c r="E34" s="4"/>
      <c r="F34" s="4"/>
      <c r="G34" s="4"/>
      <c r="H34" s="18"/>
      <c r="I34" s="1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4" x14ac:dyDescent="0.3">
      <c r="A35" s="3"/>
      <c r="B35" s="3"/>
      <c r="C35" s="6">
        <v>2012</v>
      </c>
      <c r="D35" s="6">
        <v>2013</v>
      </c>
      <c r="E35" s="12">
        <v>2014</v>
      </c>
      <c r="F35" s="12">
        <v>2015</v>
      </c>
      <c r="G35" s="6">
        <v>2016</v>
      </c>
      <c r="H35" s="20">
        <v>2017</v>
      </c>
      <c r="I35" s="17">
        <v>2018</v>
      </c>
      <c r="J35" s="4"/>
      <c r="K35" s="1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4" x14ac:dyDescent="0.3">
      <c r="A36" s="3"/>
      <c r="B36" s="7" t="s">
        <v>4</v>
      </c>
      <c r="C36" s="8">
        <v>1784585</v>
      </c>
      <c r="D36" s="9">
        <v>1816827</v>
      </c>
      <c r="E36" s="11">
        <v>1857948</v>
      </c>
      <c r="F36" s="8">
        <v>1897498</v>
      </c>
      <c r="G36" s="4">
        <v>1932033</v>
      </c>
      <c r="H36" s="18">
        <v>1966517</v>
      </c>
      <c r="I36" s="18">
        <v>1992664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4" x14ac:dyDescent="0.3">
      <c r="A37" s="3"/>
      <c r="B37" s="7" t="s">
        <v>5</v>
      </c>
      <c r="C37" s="8">
        <v>103220</v>
      </c>
      <c r="D37" s="9">
        <v>101005</v>
      </c>
      <c r="E37" s="11">
        <v>97059</v>
      </c>
      <c r="F37" s="8">
        <v>94344</v>
      </c>
      <c r="G37" s="4">
        <v>101917</v>
      </c>
      <c r="H37" s="18">
        <v>96753</v>
      </c>
      <c r="I37" s="18">
        <v>81689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4" x14ac:dyDescent="0.3">
      <c r="A38" s="3"/>
      <c r="B38" s="7" t="s">
        <v>6</v>
      </c>
      <c r="C38" s="8">
        <v>5784</v>
      </c>
      <c r="D38" s="9">
        <v>5559.4</v>
      </c>
      <c r="E38" s="11">
        <v>5223.989045979758</v>
      </c>
      <c r="F38" s="8">
        <v>4972</v>
      </c>
      <c r="G38" s="4">
        <v>5275.1</v>
      </c>
      <c r="H38" s="18">
        <v>4920</v>
      </c>
      <c r="I38" s="18">
        <v>4099</v>
      </c>
      <c r="J38" s="4"/>
      <c r="K38" s="1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4" x14ac:dyDescent="0.3">
      <c r="A39" s="3"/>
      <c r="B39" s="7" t="s">
        <v>7</v>
      </c>
      <c r="C39" s="8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D39" s="9">
        <v>9661</v>
      </c>
      <c r="E39" s="11">
        <v>8433</v>
      </c>
      <c r="F39" s="8">
        <v>9494</v>
      </c>
      <c r="G39" s="4">
        <v>11745</v>
      </c>
      <c r="H39" s="18">
        <v>11915</v>
      </c>
      <c r="I39" s="18">
        <v>10780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4.4" x14ac:dyDescent="0.3">
      <c r="A40" s="3"/>
      <c r="B40" s="7" t="s">
        <v>8</v>
      </c>
      <c r="C40" s="8">
        <f>100000*(C39/C36)</f>
        <v>439.20575371865169</v>
      </c>
      <c r="D40" s="9">
        <v>531.75123443233724</v>
      </c>
      <c r="E40" s="11">
        <v>453.88783754981301</v>
      </c>
      <c r="F40" s="8">
        <v>500.34308336556876</v>
      </c>
      <c r="G40" s="4">
        <v>607.90887112176654</v>
      </c>
      <c r="H40" s="18">
        <f>(100000)*(H39)/H36</f>
        <v>605.89356715451731</v>
      </c>
      <c r="I40" s="18">
        <v>540.98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4.4" x14ac:dyDescent="0.3">
      <c r="A41" s="3"/>
      <c r="B41" s="7" t="s">
        <v>9</v>
      </c>
      <c r="C41" s="8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D41" s="9">
        <v>91344</v>
      </c>
      <c r="E41" s="11">
        <v>88626</v>
      </c>
      <c r="F41" s="8">
        <v>84850</v>
      </c>
      <c r="G41" s="4">
        <v>90172</v>
      </c>
      <c r="H41" s="18">
        <v>84838</v>
      </c>
      <c r="I41" s="18">
        <v>70909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4" x14ac:dyDescent="0.3">
      <c r="A42" s="3"/>
      <c r="B42" s="7" t="s">
        <v>10</v>
      </c>
      <c r="C42" s="8">
        <f>100000*(C41/C36)</f>
        <v>5344.7720338341969</v>
      </c>
      <c r="D42" s="9">
        <v>5027.6663655923212</v>
      </c>
      <c r="E42" s="11">
        <v>4770.1012084299455</v>
      </c>
      <c r="F42" s="8">
        <v>4471.6779675130092</v>
      </c>
      <c r="G42" s="4">
        <v>4667.2080652866698</v>
      </c>
      <c r="H42" s="18">
        <f>(100000)*(H41/H36)</f>
        <v>4314.1249223881614</v>
      </c>
      <c r="I42" s="18">
        <v>3558.5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4" x14ac:dyDescent="0.3">
      <c r="A43" s="4"/>
      <c r="B43" s="4"/>
      <c r="C43" s="4"/>
      <c r="D43" s="4"/>
      <c r="E43" s="4"/>
      <c r="F43" s="4"/>
      <c r="G43" s="4"/>
      <c r="H43" s="18"/>
      <c r="I43" s="1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4" x14ac:dyDescent="0.3">
      <c r="A44" s="5" t="s">
        <v>15</v>
      </c>
      <c r="B44" s="3"/>
      <c r="C44" s="3"/>
      <c r="D44" s="4"/>
      <c r="E44" s="4"/>
      <c r="F44" s="4"/>
      <c r="G44" s="4"/>
      <c r="H44" s="18"/>
      <c r="I44" s="1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4" x14ac:dyDescent="0.3">
      <c r="A45" s="3"/>
      <c r="B45" s="3"/>
      <c r="C45" s="6">
        <v>2012</v>
      </c>
      <c r="D45" s="6">
        <v>2013</v>
      </c>
      <c r="E45" s="12">
        <v>2014</v>
      </c>
      <c r="F45" s="12">
        <v>2015</v>
      </c>
      <c r="G45" s="6">
        <v>2016</v>
      </c>
      <c r="H45" s="20">
        <v>2017</v>
      </c>
      <c r="I45" s="17">
        <v>2018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4" x14ac:dyDescent="0.3">
      <c r="A46" s="3"/>
      <c r="B46" s="7" t="s">
        <v>4</v>
      </c>
      <c r="C46" s="8">
        <v>4268885</v>
      </c>
      <c r="D46" s="9">
        <v>4349644</v>
      </c>
      <c r="E46" s="11">
        <v>4455105</v>
      </c>
      <c r="F46" s="8">
        <v>4566277</v>
      </c>
      <c r="G46" s="4">
        <v>4646498</v>
      </c>
      <c r="H46" s="18">
        <v>4702468</v>
      </c>
      <c r="I46" s="18">
        <v>4753437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4" x14ac:dyDescent="0.3">
      <c r="A47" s="3"/>
      <c r="B47" s="7" t="s">
        <v>5</v>
      </c>
      <c r="C47" s="8">
        <v>211037</v>
      </c>
      <c r="D47" s="9">
        <v>212013</v>
      </c>
      <c r="E47" s="11">
        <v>202719</v>
      </c>
      <c r="F47" s="8">
        <v>195529</v>
      </c>
      <c r="G47" s="4">
        <v>197691</v>
      </c>
      <c r="H47" s="18">
        <v>191423</v>
      </c>
      <c r="I47" s="18">
        <v>185606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4.4" x14ac:dyDescent="0.3">
      <c r="A48" s="3"/>
      <c r="B48" s="7" t="s">
        <v>6</v>
      </c>
      <c r="C48" s="8">
        <v>4943.6000000000004</v>
      </c>
      <c r="D48" s="9">
        <v>4874.3</v>
      </c>
      <c r="E48" s="11">
        <v>4550.2631251115299</v>
      </c>
      <c r="F48" s="8">
        <v>4282</v>
      </c>
      <c r="G48" s="4">
        <v>4254.6000000000004</v>
      </c>
      <c r="H48" s="18">
        <v>4070.7</v>
      </c>
      <c r="I48" s="18">
        <v>3905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4.4" x14ac:dyDescent="0.3">
      <c r="A49" s="3"/>
      <c r="B49" s="7" t="s">
        <v>7</v>
      </c>
      <c r="C49" s="8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D49" s="9">
        <v>31176</v>
      </c>
      <c r="E49" s="11">
        <v>32307</v>
      </c>
      <c r="F49" s="8">
        <v>32980</v>
      </c>
      <c r="G49" s="4">
        <v>34814</v>
      </c>
      <c r="H49" s="18">
        <v>36511</v>
      </c>
      <c r="I49" s="18">
        <v>35213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4.4" x14ac:dyDescent="0.3">
      <c r="A50" s="3"/>
      <c r="B50" s="7" t="s">
        <v>8</v>
      </c>
      <c r="C50" s="8">
        <f>100000*(C49/C46)</f>
        <v>716.53370845080156</v>
      </c>
      <c r="D50" s="9">
        <v>716.74831319528676</v>
      </c>
      <c r="E50" s="11">
        <v>725.16809368129373</v>
      </c>
      <c r="F50" s="8">
        <v>722.25140962758064</v>
      </c>
      <c r="G50" s="4">
        <v>749.25244775742942</v>
      </c>
      <c r="H50" s="18">
        <f>(100000)*(H49)/H46</f>
        <v>776.42208304235135</v>
      </c>
      <c r="I50" s="18">
        <v>740.79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4.4" x14ac:dyDescent="0.3">
      <c r="A51" s="3"/>
      <c r="B51" s="7" t="s">
        <v>9</v>
      </c>
      <c r="C51" s="8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D51" s="9">
        <v>180837</v>
      </c>
      <c r="E51" s="11">
        <v>170412</v>
      </c>
      <c r="F51" s="8">
        <v>162549</v>
      </c>
      <c r="G51" s="4">
        <v>162877</v>
      </c>
      <c r="H51" s="18">
        <v>154912</v>
      </c>
      <c r="I51" s="18">
        <v>150393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4" x14ac:dyDescent="0.3">
      <c r="A52" s="3"/>
      <c r="B52" s="7" t="s">
        <v>10</v>
      </c>
      <c r="C52" s="8">
        <f>100000*(C51/C46)</f>
        <v>4227.0756883823296</v>
      </c>
      <c r="D52" s="9">
        <v>4157.5126608062637</v>
      </c>
      <c r="E52" s="11">
        <v>3825.0950314302358</v>
      </c>
      <c r="F52" s="8">
        <v>3559.7709030792485</v>
      </c>
      <c r="G52" s="4">
        <v>3505.371141879325</v>
      </c>
      <c r="H52" s="18">
        <f>(100000)*(H51/H46)</f>
        <v>3294.2701577129287</v>
      </c>
      <c r="I52" s="18">
        <v>3163.88</v>
      </c>
      <c r="J52" s="4"/>
      <c r="K52" s="4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4.4" x14ac:dyDescent="0.3">
      <c r="A53" s="4"/>
      <c r="B53" s="4"/>
      <c r="C53" s="4"/>
      <c r="D53" s="4"/>
      <c r="E53" s="4"/>
      <c r="F53" s="4"/>
      <c r="G53" s="4"/>
      <c r="H53" s="18"/>
      <c r="I53" s="18"/>
      <c r="J53" s="4"/>
      <c r="K53" s="4"/>
      <c r="L53" s="4"/>
      <c r="M53" s="2"/>
      <c r="N53" s="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4.4" x14ac:dyDescent="0.3">
      <c r="A54" s="5" t="s">
        <v>16</v>
      </c>
      <c r="B54" s="3"/>
      <c r="C54" s="3"/>
      <c r="D54" s="4"/>
      <c r="E54" s="4"/>
      <c r="F54" s="4"/>
      <c r="G54" s="4"/>
      <c r="H54" s="18"/>
      <c r="I54" s="1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4.4" x14ac:dyDescent="0.3">
      <c r="A55" s="3"/>
      <c r="B55" s="3"/>
      <c r="C55" s="6">
        <v>2012</v>
      </c>
      <c r="D55" s="6">
        <v>2013</v>
      </c>
      <c r="E55" s="12">
        <v>2014</v>
      </c>
      <c r="F55" s="12">
        <v>2015</v>
      </c>
      <c r="G55" s="6">
        <v>2016</v>
      </c>
      <c r="H55" s="20">
        <v>2017</v>
      </c>
      <c r="I55" s="17">
        <v>2018</v>
      </c>
      <c r="J55" s="4"/>
      <c r="K55" s="4"/>
      <c r="L55" s="1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4.4" x14ac:dyDescent="0.3">
      <c r="A56" s="3"/>
      <c r="B56" s="7" t="s">
        <v>4</v>
      </c>
      <c r="C56" s="8">
        <v>2707507</v>
      </c>
      <c r="D56" s="9">
        <v>2748644</v>
      </c>
      <c r="E56" s="11">
        <v>2787018</v>
      </c>
      <c r="F56" s="8">
        <v>2829734</v>
      </c>
      <c r="G56" s="4">
        <v>2857909</v>
      </c>
      <c r="H56" s="18">
        <v>2887503</v>
      </c>
      <c r="I56" s="18">
        <v>2931219</v>
      </c>
      <c r="J56" s="4"/>
      <c r="K56" s="4"/>
      <c r="L56" s="4"/>
      <c r="M56" s="11"/>
      <c r="N56" s="1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4" x14ac:dyDescent="0.3">
      <c r="A57" s="3"/>
      <c r="B57" s="7" t="s">
        <v>5</v>
      </c>
      <c r="C57" s="8">
        <v>114476</v>
      </c>
      <c r="D57" s="9">
        <v>110587</v>
      </c>
      <c r="E57" s="11">
        <v>100333</v>
      </c>
      <c r="F57" s="8">
        <v>99450</v>
      </c>
      <c r="G57" s="4">
        <v>101981</v>
      </c>
      <c r="H57" s="18">
        <v>97890</v>
      </c>
      <c r="I57" s="18">
        <v>97328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4.4" x14ac:dyDescent="0.3">
      <c r="A58" s="3"/>
      <c r="B58" s="7" t="s">
        <v>6</v>
      </c>
      <c r="C58" s="8">
        <v>4228.1000000000004</v>
      </c>
      <c r="D58" s="9">
        <v>4023.3</v>
      </c>
      <c r="E58" s="11">
        <v>3600.012629986602</v>
      </c>
      <c r="F58" s="8">
        <v>3514.5</v>
      </c>
      <c r="G58" s="4">
        <v>3568.4</v>
      </c>
      <c r="H58" s="18">
        <v>3390.1</v>
      </c>
      <c r="I58" s="18">
        <v>3320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4.4" x14ac:dyDescent="0.3">
      <c r="A59" s="3"/>
      <c r="B59" s="7" t="s">
        <v>7</v>
      </c>
      <c r="C59" s="8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D59" s="9">
        <v>11776</v>
      </c>
      <c r="E59" s="11">
        <v>12022</v>
      </c>
      <c r="F59" s="8">
        <v>12851</v>
      </c>
      <c r="G59" s="4">
        <v>14329</v>
      </c>
      <c r="H59" s="18">
        <v>14688</v>
      </c>
      <c r="I59" s="18">
        <v>14305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4.4" x14ac:dyDescent="0.3">
      <c r="A60" s="3"/>
      <c r="B60" s="7" t="s">
        <v>8</v>
      </c>
      <c r="C60" s="8">
        <f>100000*(C59/C56)</f>
        <v>437.67199863195185</v>
      </c>
      <c r="D60" s="9">
        <v>428.42943647849626</v>
      </c>
      <c r="E60" s="11">
        <v>431.35709923653167</v>
      </c>
      <c r="F60" s="8">
        <v>454.14162603269426</v>
      </c>
      <c r="G60" s="4">
        <v>501.38055480422923</v>
      </c>
      <c r="H60" s="18">
        <f>(100000)*(H59)/H56</f>
        <v>508.67479618202992</v>
      </c>
      <c r="I60" s="18">
        <v>488.02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4.4" x14ac:dyDescent="0.3">
      <c r="A61" s="3"/>
      <c r="B61" s="7" t="s">
        <v>9</v>
      </c>
      <c r="C61" s="8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D61" s="9">
        <v>98811</v>
      </c>
      <c r="E61" s="11">
        <v>88311</v>
      </c>
      <c r="F61" s="8">
        <v>86599</v>
      </c>
      <c r="G61" s="4">
        <v>87652</v>
      </c>
      <c r="H61" s="18">
        <v>83202</v>
      </c>
      <c r="I61" s="18">
        <v>83023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4.4" x14ac:dyDescent="0.3">
      <c r="A62" s="3"/>
      <c r="B62" s="7" t="s">
        <v>10</v>
      </c>
      <c r="C62" s="8">
        <f>100000*(C61/C56)</f>
        <v>3790.4241798820835</v>
      </c>
      <c r="D62" s="9">
        <v>3594.8998851797469</v>
      </c>
      <c r="E62" s="11">
        <v>3168.6555307500703</v>
      </c>
      <c r="F62" s="8">
        <v>3060.3229844218572</v>
      </c>
      <c r="G62" s="4">
        <v>3066.9975845976901</v>
      </c>
      <c r="H62" s="18">
        <f>(100000)*(H61/H56)</f>
        <v>2881.4515517386476</v>
      </c>
      <c r="I62" s="18">
        <v>2832.37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92.4" x14ac:dyDescent="0.25">
      <c r="A65" s="15" t="s">
        <v>11</v>
      </c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x14ac:dyDescent="0.25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x14ac:dyDescent="0.25">
      <c r="A68" s="6" t="s">
        <v>0</v>
      </c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x14ac:dyDescent="0.25">
      <c r="A69" s="3"/>
      <c r="B69" s="3" t="s">
        <v>1</v>
      </c>
      <c r="C69" s="3"/>
      <c r="D69" s="3"/>
      <c r="E69" s="3"/>
      <c r="F69" s="3"/>
      <c r="G69" s="3"/>
      <c r="H69" s="3"/>
      <c r="I69" s="3"/>
      <c r="J69" s="3"/>
      <c r="K69" s="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x14ac:dyDescent="0.25">
      <c r="A70" s="4"/>
      <c r="B70" s="3" t="s">
        <v>2</v>
      </c>
      <c r="C70" s="4"/>
      <c r="D70" s="4"/>
      <c r="E70" s="4"/>
      <c r="F70" s="4"/>
      <c r="G70" s="4"/>
      <c r="H70" s="4"/>
      <c r="I70" s="4"/>
      <c r="J70" s="3"/>
      <c r="K70" s="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x14ac:dyDescent="0.25">
      <c r="A71" s="4"/>
      <c r="B71" s="4"/>
      <c r="C71" s="4"/>
      <c r="D71" s="4"/>
      <c r="E71" s="4"/>
      <c r="F71" s="4"/>
      <c r="G71" s="4"/>
      <c r="H71" s="4"/>
      <c r="I71" s="4"/>
      <c r="J71" s="3"/>
      <c r="K71" s="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x14ac:dyDescent="0.25">
      <c r="A72" s="4"/>
      <c r="B72" s="16" t="s">
        <v>22</v>
      </c>
      <c r="C72" s="1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x14ac:dyDescent="0.25">
      <c r="A73" s="4"/>
      <c r="B73" s="16"/>
      <c r="C73" s="1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x14ac:dyDescent="0.25">
      <c r="A74" s="4"/>
      <c r="B74" s="16"/>
      <c r="C74" s="16" t="s">
        <v>18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x14ac:dyDescent="0.25">
      <c r="A75" s="4"/>
      <c r="B75" s="16"/>
      <c r="C75" s="16" t="s">
        <v>23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x14ac:dyDescent="0.25">
      <c r="A76" s="4"/>
      <c r="B76" s="16"/>
      <c r="C76" s="16" t="s">
        <v>19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x14ac:dyDescent="0.25">
      <c r="A77" s="4"/>
      <c r="B77" s="16"/>
      <c r="C77" s="16" t="s">
        <v>20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x14ac:dyDescent="0.25">
      <c r="A78" s="4"/>
      <c r="B78" s="16"/>
      <c r="C78" s="16" t="s">
        <v>21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x14ac:dyDescent="0.25">
      <c r="A79" s="4"/>
      <c r="B79" s="16"/>
      <c r="C79" s="16" t="s">
        <v>24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x14ac:dyDescent="0.25">
      <c r="J82" s="4"/>
      <c r="K82" s="4"/>
      <c r="L82" s="4"/>
      <c r="M82" s="4"/>
      <c r="N82" s="4"/>
      <c r="O82" s="4"/>
      <c r="P82" s="4"/>
      <c r="Q82" s="4"/>
      <c r="R82" s="4"/>
    </row>
    <row r="83" spans="1:32" x14ac:dyDescent="0.25">
      <c r="J83" s="4"/>
      <c r="K83" s="4"/>
      <c r="L83" s="4"/>
      <c r="M83" s="4"/>
      <c r="N83" s="4"/>
      <c r="O83" s="4"/>
      <c r="P83" s="4"/>
      <c r="Q83" s="4"/>
      <c r="R83" s="4"/>
    </row>
  </sheetData>
  <pageMargins left="0.7" right="0.7" top="0.75" bottom="0.75" header="0.3" footer="0.3"/>
  <pageSetup orientation="portrait" r:id="rId1"/>
  <ignoredErrors>
    <ignoredError sqref="N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2013-02-07T20:52:01Z</dcterms:created>
  <dcterms:modified xsi:type="dcterms:W3CDTF">2020-09-15T14:45:35Z</dcterms:modified>
</cp:coreProperties>
</file>